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Sanjeev\Downloads\NHIT Proc - Open Bidding\RFP - Supply Fixing Delineators RKJL NEPPL 03022026\"/>
    </mc:Choice>
  </mc:AlternateContent>
  <xr:revisionPtr revIDLastSave="0" documentId="13_ncr:1_{70870D50-2686-4D3F-BA10-AFE465F8E1F2}" xr6:coauthVersionLast="47" xr6:coauthVersionMax="47" xr10:uidLastSave="{00000000-0000-0000-0000-000000000000}"/>
  <bookViews>
    <workbookView xWindow="-118" yWindow="-118" windowWidth="25370" windowHeight="13667" xr2:uid="{00000000-000D-0000-FFFF-FFFF00000000}"/>
  </bookViews>
  <sheets>
    <sheet name="BOQ" sheetId="6" r:id="rId1"/>
    <sheet name="PKG-4" sheetId="8" r:id="rId2"/>
    <sheet name="Curve locations-JL" sheetId="1" r:id="rId3"/>
    <sheet name="Median Openings" sheetId="2" r:id="rId4"/>
    <sheet name="Drawing" sheetId="7" r:id="rId5"/>
  </sheets>
  <definedNames>
    <definedName name="_xlnm._FilterDatabase" localSheetId="2" hidden="1">'Curve locations-JL'!$A$2:$H$2</definedName>
    <definedName name="_xlnm._FilterDatabase" localSheetId="3" hidden="1">'Median Openings'!$A$2:$F$126</definedName>
    <definedName name="_xlnm._FilterDatabase" localSheetId="1" hidden="1">'PKG-4'!$A$3:$I$54</definedName>
    <definedName name="_xlnm.Print_Area" localSheetId="0">BOQ!$A$1:$G$15</definedName>
    <definedName name="_xlnm.Print_Titles" localSheetId="3">'Median Openings'!$1:$2</definedName>
    <definedName name="_xlnm.Print_Titles" localSheetId="1">'PKG-4'!$1:$3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8" l="1"/>
  <c r="G52" i="8"/>
  <c r="G51" i="8"/>
  <c r="G50" i="8"/>
  <c r="G49" i="8"/>
  <c r="G48" i="8"/>
  <c r="H48" i="8" s="1"/>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H16" i="8" s="1"/>
  <c r="G15" i="8"/>
  <c r="G14" i="8"/>
  <c r="G13" i="8"/>
  <c r="G12" i="8"/>
  <c r="G11" i="8"/>
  <c r="G10" i="8"/>
  <c r="G9" i="8"/>
  <c r="G8" i="8"/>
  <c r="G7" i="8"/>
  <c r="G6" i="8"/>
  <c r="G5" i="8"/>
  <c r="G4" i="8"/>
  <c r="H4" i="8" s="1"/>
  <c r="D125" i="2"/>
  <c r="D124" i="2"/>
  <c r="D126" i="2" s="1"/>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H32" i="8" l="1"/>
  <c r="H38" i="8"/>
  <c r="H40" i="8"/>
  <c r="H45" i="8"/>
  <c r="H46" i="8"/>
  <c r="H47" i="8"/>
  <c r="H49" i="8"/>
  <c r="H39" i="8"/>
  <c r="H41" i="8"/>
  <c r="H50" i="8"/>
  <c r="H35" i="8"/>
  <c r="H43" i="8"/>
  <c r="H52" i="8"/>
  <c r="H44" i="8"/>
  <c r="H53" i="8"/>
  <c r="H22" i="8"/>
  <c r="H34" i="8"/>
  <c r="H18" i="8"/>
  <c r="H36" i="8"/>
  <c r="H20" i="8"/>
  <c r="H51" i="8"/>
  <c r="H19" i="8"/>
  <c r="H30" i="8"/>
  <c r="H15" i="8"/>
  <c r="H28" i="8"/>
  <c r="H12" i="8"/>
  <c r="H27" i="8"/>
  <c r="H11" i="8"/>
  <c r="H42" i="8"/>
  <c r="H26" i="8"/>
  <c r="H7" i="8"/>
  <c r="H17" i="8"/>
  <c r="H24" i="8"/>
  <c r="H10" i="8"/>
  <c r="H9" i="8"/>
  <c r="H14" i="8"/>
  <c r="H6" i="8"/>
  <c r="H33" i="8"/>
  <c r="H25" i="8"/>
  <c r="H8" i="8"/>
  <c r="H31" i="8"/>
  <c r="H23" i="8"/>
  <c r="H37" i="8"/>
  <c r="H29" i="8"/>
  <c r="H21" i="8"/>
  <c r="H13" i="8"/>
  <c r="H5" i="8"/>
  <c r="H54" i="8" l="1"/>
  <c r="F4" i="1" l="1"/>
  <c r="F5" i="1"/>
  <c r="G5" i="1" s="1"/>
  <c r="F6" i="1"/>
  <c r="G6" i="1" s="1"/>
  <c r="F7" i="1"/>
  <c r="G7" i="1" s="1"/>
  <c r="F8" i="1"/>
  <c r="G8" i="1" s="1"/>
  <c r="F9" i="1"/>
  <c r="G9" i="1" s="1"/>
  <c r="F10" i="1"/>
  <c r="G10" i="1" s="1"/>
  <c r="F11" i="1"/>
  <c r="G11" i="1" s="1"/>
  <c r="F12" i="1"/>
  <c r="G12" i="1" s="1"/>
  <c r="F13" i="1"/>
  <c r="G13" i="1" s="1"/>
  <c r="F14" i="1"/>
  <c r="G14" i="1" s="1"/>
  <c r="F15" i="1"/>
  <c r="G15" i="1" s="1"/>
  <c r="F16" i="1"/>
  <c r="G16" i="1" s="1"/>
  <c r="F17" i="1"/>
  <c r="G17" i="1" s="1"/>
  <c r="F18" i="1"/>
  <c r="G18" i="1" s="1"/>
  <c r="F19" i="1"/>
  <c r="G19" i="1" s="1"/>
  <c r="F20" i="1"/>
  <c r="G20" i="1" s="1"/>
  <c r="F21" i="1"/>
  <c r="G21" i="1" s="1"/>
  <c r="F22" i="1"/>
  <c r="G22" i="1" s="1"/>
  <c r="F23" i="1"/>
  <c r="G23" i="1" s="1"/>
  <c r="F24" i="1"/>
  <c r="G24" i="1" s="1"/>
  <c r="F25" i="1"/>
  <c r="G25" i="1" s="1"/>
  <c r="F26" i="1"/>
  <c r="G26" i="1" s="1"/>
  <c r="F27" i="1"/>
  <c r="G27" i="1" s="1"/>
  <c r="F28" i="1"/>
  <c r="G28" i="1" s="1"/>
  <c r="F29" i="1"/>
  <c r="G29" i="1" s="1"/>
  <c r="F30" i="1"/>
  <c r="G30" i="1" s="1"/>
  <c r="F31" i="1"/>
  <c r="G31" i="1" s="1"/>
  <c r="F32" i="1"/>
  <c r="G32" i="1" s="1"/>
  <c r="F33" i="1"/>
  <c r="G33" i="1" s="1"/>
  <c r="F3" i="1"/>
  <c r="G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F34" i="1" l="1"/>
  <c r="G4" i="1"/>
  <c r="G34" i="1" s="1"/>
  <c r="D4" i="6" s="1"/>
  <c r="F4" i="6" s="1"/>
  <c r="F5" i="6" s="1"/>
  <c r="F6" i="6" s="1"/>
  <c r="F7" i="6" s="1"/>
</calcChain>
</file>

<file path=xl/sharedStrings.xml><?xml version="1.0" encoding="utf-8"?>
<sst xmlns="http://schemas.openxmlformats.org/spreadsheetml/2006/main" count="626" uniqueCount="52">
  <si>
    <t>Sr.no</t>
  </si>
  <si>
    <t>From</t>
  </si>
  <si>
    <t>To</t>
  </si>
  <si>
    <t>Length</t>
  </si>
  <si>
    <t>Remark</t>
  </si>
  <si>
    <t>Quantity</t>
  </si>
  <si>
    <t>Side</t>
  </si>
  <si>
    <t>BHS</t>
  </si>
  <si>
    <t>Location</t>
  </si>
  <si>
    <t>Shoulder</t>
  </si>
  <si>
    <t>Total Quantity</t>
  </si>
  <si>
    <t>S.no</t>
  </si>
  <si>
    <t xml:space="preserve">Remarks </t>
  </si>
  <si>
    <t xml:space="preserve">Available </t>
  </si>
  <si>
    <t>Additional at site , which is not part of CA</t>
  </si>
  <si>
    <t>Available</t>
  </si>
  <si>
    <t>Newly Found</t>
  </si>
  <si>
    <t>Chainage</t>
  </si>
  <si>
    <t>Pack-1</t>
  </si>
  <si>
    <t>Pack-2</t>
  </si>
  <si>
    <t>Pack-4</t>
  </si>
  <si>
    <t>Pack-JL</t>
  </si>
  <si>
    <t xml:space="preserve">RKJL PROJECT </t>
  </si>
  <si>
    <t>S.No</t>
  </si>
  <si>
    <t xml:space="preserve">Description of work </t>
  </si>
  <si>
    <t xml:space="preserve">Unit </t>
  </si>
  <si>
    <t xml:space="preserve">Quantity </t>
  </si>
  <si>
    <t>Rate</t>
  </si>
  <si>
    <t>Amount (Rs.)</t>
  </si>
  <si>
    <t>Nos</t>
  </si>
  <si>
    <t>GST - 18%</t>
  </si>
  <si>
    <t>Total Amount incl.GST (Rs.)</t>
  </si>
  <si>
    <t>Delineator Curve  Locations - JL Package</t>
  </si>
  <si>
    <t>Radius of Curve 100 mts considered (Assumed as per IE suggestion) . Distance b/w two delineators is 12 mts  Table 1 IRC 79 -2019.</t>
  </si>
  <si>
    <t>Unit</t>
  </si>
  <si>
    <t>Total Median Opening Loations</t>
  </si>
  <si>
    <t>Each Median Opening Qty</t>
  </si>
  <si>
    <t>As per IRC 79 4.5,180 mts, 9 mts spacing BHS</t>
  </si>
  <si>
    <t>SI. No</t>
  </si>
  <si>
    <t>Remarks</t>
  </si>
  <si>
    <t>from</t>
  </si>
  <si>
    <t>LHS</t>
  </si>
  <si>
    <t>RHS</t>
  </si>
  <si>
    <t xml:space="preserve">Median </t>
  </si>
  <si>
    <t>Median &amp; Shoulder</t>
  </si>
  <si>
    <t>Median Opening Locations</t>
  </si>
  <si>
    <t>Package-04  IE letter</t>
  </si>
  <si>
    <t>Availablity Status</t>
  </si>
  <si>
    <t>BILL OF QUANTITIES(BOQ)- Supply and Fixing of Delineators</t>
  </si>
  <si>
    <t xml:space="preserve">Supplying &amp; Fixing of road delineators (road way indicators) as per MORT&amp;H Clause 806. The structure shall be made in roll forming process having height of 800-900 mm above the ground level, width not less than 100 mm and shall extend not more than 200-300mm below the ground while being installed, confirmation with IRC:79: 2019, with M20 Grade concrete (450X450X300 mm).The guide post with pure polyester powder coating with minimum 40 microns thickness for protection against corrosion, on top of which Type XI retro reflective sheeting confirming to IRC-67 and ASTMD-4956 shall be pasted on both sides complying to IRC:79:2019. The delineator should consist of minimum retro reflective unit exposed area of 330 cm2 white color, full cube corner micro prismatic non-metallic retro reflective sheeting on each side conforming with IRC 67:2022 and meeting the coefficient of retro reflection values as per ASTM D 4956 Type XI label specification. The delineator shall have grooves across the- length to make the reflective sheets vandal-proof. Fixing of road delineators Scope including fixing, transportation , excavation , safety , manpowers etc., </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</si>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</sst>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0"/>
    <numFmt numFmtId="165" formatCode="_(* #,##0.00_);_(* \(#,##0.00\);_(* &quot;-&quot;??_);_(@_)"/>
    <numFmt numFmtId="166" formatCode="_(* #,##0_);_(* \(#,##0\);_(* &quot;-&quot;??_);_(@_)"/>
    <numFmt numFmtId="167" formatCode="_ * #,##0_ ;_ * \-#,##0_ ;_ * &quot;-&quot;??_ ;_ @_ "/>
  </numFmts>
  <fonts count="12" x14ac:knownFonts="1">
    <font>
      <sz val="11"/>
      <color theme="1"/>
      <name val="Calibri"/>
      <family val="2"/>
      <scheme val="minor"/>
    </font>
    <font>
      <sz val="11"/>
      <color theme="1"/>
      <name val="Calibri"/>
      <family val="2"/>
      <scheme val="minor"/>
    </font>
    <font>
      <sz val="11"/>
      <color theme="1"/>
      <name val="Poppins"/>
    </font>
    <font>
      <b/>
      <sz val="11"/>
      <color theme="1"/>
      <name val="Poppins"/>
    </font>
    <font>
      <sz val="10"/>
      <color theme="1"/>
      <name val="Poppins"/>
    </font>
    <font>
      <b/>
      <sz val="10"/>
      <color theme="1"/>
      <name val="Poppins"/>
    </font>
    <font>
      <b/>
      <sz val="10"/>
      <color rgb="FF000000"/>
      <name val="Poppins"/>
    </font>
    <font>
      <sz val="8"/>
      <name val="Calibri"/>
      <family val="2"/>
      <scheme val="minor"/>
    </font>
    <font>
      <b/>
      <sz val="11"/>
      <color theme="1"/>
      <name val="Tahoma"/>
      <family val="2"/>
    </font>
    <font>
      <sz val="11"/>
      <color theme="1"/>
      <name val="Tahoma"/>
      <family val="2"/>
    </font>
    <font>
      <b/>
      <sz val="11"/>
      <name val="Tahoma"/>
      <family val="2"/>
    </font>
    <font>
      <sz val="11"/>
      <color rgb="FF000000"/>
      <name val="Tahoma"/>
      <family val="2"/>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0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top/>
      <bottom style="thin">
        <color theme="1"/>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bottom style="thin">
        <color theme="1"/>
      </bottom>
      <diagonal/>
    </border>
  </borders>
  <cellStyleXfs count="3">
    <xf numFmtId="0" fontId="0" fillId="0" borderId="0"/>
    <xf numFmtId="165" fontId="1" fillId="0" borderId="0" applyFont="0" applyFill="0" applyBorder="0" applyAlignment="0" applyProtection="0"/>
    <xf numFmtId="43" fontId="1" fillId="0" borderId="0" applyFont="0" applyFill="0" applyBorder="0" applyAlignment="0" applyProtection="0"/>
  </cellStyleXfs>
  <cellXfs count="93">
    <xf numFmtId="0" fontId="0" fillId="0" borderId="0" xfId="0"/>
    <xf numFmtId="0" fontId="2" fillId="0" borderId="0" xfId="0" applyFont="1"/>
    <xf numFmtId="0" fontId="2" fillId="0" borderId="1" xfId="0" applyFont="1" applyBorder="1" applyAlignment="1">
      <alignment horizontal="center"/>
    </xf>
    <xf numFmtId="164" fontId="2" fillId="0" borderId="1" xfId="0" applyNumberFormat="1" applyFont="1" applyBorder="1" applyAlignment="1">
      <alignment horizontal="center"/>
    </xf>
    <xf numFmtId="1" fontId="2" fillId="0" borderId="1" xfId="0" applyNumberFormat="1" applyFont="1" applyBorder="1" applyAlignment="1">
      <alignment horizontal="center"/>
    </xf>
    <xf numFmtId="1"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64" fontId="4" fillId="0" borderId="1"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0" fontId="2" fillId="2" borderId="0" xfId="0" applyFont="1" applyFill="1"/>
    <xf numFmtId="0" fontId="2" fillId="0" borderId="1" xfId="0" applyFont="1" applyBorder="1" applyAlignment="1">
      <alignment horizontal="center" vertical="center"/>
    </xf>
    <xf numFmtId="0" fontId="3" fillId="0" borderId="1" xfId="0" applyFont="1" applyBorder="1" applyAlignment="1">
      <alignment vertical="center"/>
    </xf>
    <xf numFmtId="0" fontId="4" fillId="0" borderId="0" xfId="0" applyFont="1" applyAlignment="1">
      <alignment horizontal="center" vertical="center"/>
    </xf>
    <xf numFmtId="0" fontId="4" fillId="0" borderId="7" xfId="0" applyFont="1" applyBorder="1" applyAlignment="1">
      <alignment horizontal="center" vertical="center"/>
    </xf>
    <xf numFmtId="1" fontId="4" fillId="0" borderId="7" xfId="0" applyNumberFormat="1" applyFont="1" applyBorder="1" applyAlignment="1">
      <alignment horizontal="center" vertical="center"/>
    </xf>
    <xf numFmtId="0" fontId="4" fillId="0" borderId="3" xfId="0" applyFont="1" applyBorder="1" applyAlignment="1">
      <alignment horizontal="center" vertical="center"/>
    </xf>
    <xf numFmtId="164" fontId="4" fillId="0" borderId="3" xfId="0" applyNumberFormat="1" applyFont="1" applyBorder="1" applyAlignment="1">
      <alignment horizontal="center" vertical="center"/>
    </xf>
    <xf numFmtId="164" fontId="4" fillId="0" borderId="6" xfId="0" applyNumberFormat="1" applyFont="1" applyBorder="1" applyAlignment="1">
      <alignment horizontal="center" vertical="center"/>
    </xf>
    <xf numFmtId="0" fontId="4" fillId="0" borderId="6" xfId="0" applyFont="1" applyBorder="1" applyAlignment="1">
      <alignment horizontal="center" vertical="center"/>
    </xf>
    <xf numFmtId="1" fontId="4" fillId="0" borderId="8" xfId="0" applyNumberFormat="1" applyFont="1" applyBorder="1" applyAlignment="1">
      <alignment horizontal="center" vertical="center"/>
    </xf>
    <xf numFmtId="1" fontId="5" fillId="0" borderId="1" xfId="0" applyNumberFormat="1" applyFont="1" applyBorder="1" applyAlignment="1">
      <alignment horizontal="center" vertical="center"/>
    </xf>
    <xf numFmtId="0" fontId="4" fillId="0" borderId="9" xfId="0" applyFont="1" applyBorder="1" applyAlignment="1">
      <alignment horizontal="center" vertical="center"/>
    </xf>
    <xf numFmtId="1" fontId="4" fillId="0" borderId="1" xfId="0" applyNumberFormat="1" applyFont="1" applyBorder="1" applyAlignment="1">
      <alignment horizontal="center" vertical="center"/>
    </xf>
    <xf numFmtId="164" fontId="4" fillId="3" borderId="7" xfId="0" applyNumberFormat="1" applyFont="1" applyFill="1" applyBorder="1" applyAlignment="1">
      <alignment horizontal="center" vertical="center"/>
    </xf>
    <xf numFmtId="164" fontId="4" fillId="3" borderId="3" xfId="0" applyNumberFormat="1" applyFont="1" applyFill="1" applyBorder="1" applyAlignment="1">
      <alignment horizontal="center" vertical="center"/>
    </xf>
    <xf numFmtId="0" fontId="4" fillId="3" borderId="7"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164" fontId="2" fillId="0" borderId="1" xfId="0" applyNumberFormat="1" applyFont="1" applyBorder="1" applyAlignment="1">
      <alignment horizontal="center" wrapText="1"/>
    </xf>
    <xf numFmtId="0" fontId="2" fillId="0" borderId="0" xfId="0" applyFont="1" applyAlignment="1">
      <alignment wrapText="1"/>
    </xf>
    <xf numFmtId="0" fontId="4" fillId="4" borderId="3" xfId="0" applyFont="1" applyFill="1" applyBorder="1" applyAlignment="1">
      <alignment horizontal="center" vertical="center"/>
    </xf>
    <xf numFmtId="164" fontId="4" fillId="4" borderId="3" xfId="0" applyNumberFormat="1"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0" xfId="0" applyFont="1" applyFill="1" applyAlignment="1">
      <alignment horizontal="center" vertical="center"/>
    </xf>
    <xf numFmtId="0" fontId="4" fillId="4" borderId="7" xfId="0" applyFont="1" applyFill="1" applyBorder="1" applyAlignment="1">
      <alignment horizontal="center" vertical="center"/>
    </xf>
    <xf numFmtId="1" fontId="4" fillId="4" borderId="7" xfId="0" applyNumberFormat="1" applyFont="1" applyFill="1" applyBorder="1" applyAlignment="1">
      <alignment horizontal="center" vertical="center"/>
    </xf>
    <xf numFmtId="1" fontId="2" fillId="4" borderId="1" xfId="0" applyNumberFormat="1" applyFont="1" applyFill="1" applyBorder="1" applyAlignment="1">
      <alignment horizontal="center"/>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5" fillId="0" borderId="1" xfId="0" applyFont="1" applyBorder="1" applyAlignment="1">
      <alignment horizontal="right" vertical="center"/>
    </xf>
    <xf numFmtId="0" fontId="3" fillId="0" borderId="1" xfId="0" applyFont="1" applyBorder="1" applyAlignment="1">
      <alignment horizont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center"/>
    </xf>
    <xf numFmtId="0" fontId="2" fillId="0" borderId="1" xfId="0" applyFont="1" applyBorder="1" applyAlignment="1">
      <alignment horizontal="right" vertical="center"/>
    </xf>
    <xf numFmtId="0" fontId="3" fillId="0" borderId="1" xfId="0" applyFont="1" applyBorder="1" applyAlignment="1">
      <alignment horizontal="right" vertical="center"/>
    </xf>
    <xf numFmtId="0" fontId="2" fillId="0" borderId="1" xfId="0" applyFont="1" applyBorder="1" applyAlignment="1">
      <alignment horizontal="left" vertical="center" wrapText="1"/>
    </xf>
    <xf numFmtId="0" fontId="5" fillId="5" borderId="1"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3" xfId="0" applyFont="1" applyFill="1" applyBorder="1" applyAlignment="1">
      <alignment horizontal="center" vertical="center" wrapText="1"/>
    </xf>
    <xf numFmtId="0" fontId="3" fillId="5" borderId="1" xfId="0" applyFont="1" applyFill="1" applyBorder="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center" wrapText="1"/>
    </xf>
    <xf numFmtId="0" fontId="5" fillId="5" borderId="1" xfId="0" applyFont="1" applyFill="1" applyBorder="1" applyAlignment="1">
      <alignment horizontal="center"/>
    </xf>
    <xf numFmtId="0" fontId="6" fillId="5" borderId="1"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5" borderId="3" xfId="0" applyFont="1" applyFill="1" applyBorder="1" applyAlignment="1">
      <alignment horizontal="center" vertical="center"/>
    </xf>
    <xf numFmtId="0" fontId="10" fillId="5" borderId="3"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11" fillId="2" borderId="3" xfId="0" applyFont="1" applyFill="1" applyBorder="1" applyAlignment="1">
      <alignment horizontal="center" vertical="center" wrapText="1"/>
    </xf>
    <xf numFmtId="167" fontId="9" fillId="2" borderId="3" xfId="2" applyNumberFormat="1" applyFont="1" applyFill="1" applyBorder="1" applyAlignment="1">
      <alignment horizontal="center" vertical="center"/>
    </xf>
    <xf numFmtId="166" fontId="9" fillId="2" borderId="3" xfId="1" applyNumberFormat="1" applyFont="1" applyFill="1" applyBorder="1" applyAlignment="1">
      <alignment horizontal="center" vertical="center"/>
    </xf>
    <xf numFmtId="0" fontId="9" fillId="2" borderId="3" xfId="0" applyFont="1" applyFill="1" applyBorder="1" applyAlignment="1">
      <alignment horizontal="center" vertical="center" wrapText="1"/>
    </xf>
    <xf numFmtId="0" fontId="8" fillId="2" borderId="3" xfId="0" applyFont="1" applyFill="1" applyBorder="1" applyAlignment="1">
      <alignment horizontal="right" vertical="center"/>
    </xf>
    <xf numFmtId="0" fontId="9" fillId="0" borderId="0" xfId="0" applyFont="1" applyAlignment="1">
      <alignment vertical="center"/>
    </xf>
    <xf numFmtId="0" fontId="9" fillId="0" borderId="0" xfId="0" applyFont="1" applyAlignment="1">
      <alignment vertical="center" wrapText="1"/>
    </xf>
    <xf numFmtId="166" fontId="8" fillId="2" borderId="3" xfId="0" applyNumberFormat="1" applyFont="1" applyFill="1" applyBorder="1" applyAlignment="1">
      <alignment vertical="center"/>
    </xf>
    <xf numFmtId="0" fontId="9" fillId="2" borderId="3" xfId="0" applyFont="1" applyFill="1" applyBorder="1" applyAlignment="1">
      <alignment vertical="center"/>
    </xf>
  </cellXfs>
  <cellStyles count="3">
    <cellStyle name="Comma" xfId="2" builtinId="3"/>
    <cellStyle name="Comma 2" xfId="1" xr:uid="{9B99A184-3D61-4FEE-9E88-C21C094849FF}"/>
    <cellStyle name="Normal" xfId="0" builtinId="0"/>
  </cellStyles>
  <dxfs count="0"/>
  <tableStyles count="0" defaultTableStyle="TableStyleMedium2" defaultPivotStyle="PivotStyleLight16"/>
  <colors>
    <mruColors>
      <color rgb="FFFFF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298451</xdr:colOff>
      <xdr:row>23</xdr:row>
      <xdr:rowOff>159306</xdr:rowOff>
    </xdr:to>
    <xdr:pic>
      <xdr:nvPicPr>
        <xdr:cNvPr id="3" name="Picture 2">
          <a:extLst>
            <a:ext uri="{FF2B5EF4-FFF2-40B4-BE49-F238E27FC236}">
              <a16:creationId xmlns:a16="http://schemas.microsoft.com/office/drawing/2014/main" id="{46743602-9B70-42E3-8DBD-9DE366485C0F}"/>
            </a:ext>
          </a:extLst>
        </xdr:cNvPr>
        <xdr:cNvPicPr>
          <a:picLocks noChangeAspect="1"/>
        </xdr:cNvPicPr>
      </xdr:nvPicPr>
      <xdr:blipFill rotWithShape="1">
        <a:blip xmlns:r="http://schemas.openxmlformats.org/officeDocument/2006/relationships" r:embed="rId1"/>
        <a:srcRect b="7931"/>
        <a:stretch>
          <a:fillRect/>
        </a:stretch>
      </xdr:blipFill>
      <xdr:spPr>
        <a:xfrm>
          <a:off x="609600" y="184150"/>
          <a:ext cx="4565651" cy="42106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08916-9A17-4339-9C39-47B9E5858E0E}">
  <sheetPr>
    <pageSetUpPr fitToPage="1"/>
  </sheetPr>
  <dimension ref="A1:G14"/>
  <sheetViews>
    <sheetView tabSelected="1" view="pageBreakPreview" zoomScale="85" zoomScaleNormal="100" zoomScaleSheetLayoutView="85" workbookViewId="0">
      <selection sqref="A1:G1"/>
    </sheetView>
  </sheetViews>
  <sheetFormatPr defaultRowHeight="14.4" x14ac:dyDescent="0.3"/>
  <cols>
    <col min="1" max="1" width="7.33203125" style="89" bestFit="1" customWidth="1"/>
    <col min="2" max="2" width="76" style="89" customWidth="1"/>
    <col min="3" max="3" width="6.44140625" style="89" customWidth="1"/>
    <col min="4" max="4" width="10.33203125" style="89" bestFit="1" customWidth="1"/>
    <col min="5" max="5" width="7" style="89" customWidth="1"/>
    <col min="6" max="6" width="15.44140625" style="89" bestFit="1" customWidth="1"/>
    <col min="7" max="7" width="9.6640625" style="89" bestFit="1" customWidth="1"/>
    <col min="8" max="16384" width="8.88671875" style="89"/>
  </cols>
  <sheetData>
    <row r="1" spans="1:7" x14ac:dyDescent="0.3">
      <c r="A1" s="79" t="s">
        <v>22</v>
      </c>
      <c r="B1" s="79"/>
      <c r="C1" s="79"/>
      <c r="D1" s="79"/>
      <c r="E1" s="79"/>
      <c r="F1" s="79"/>
      <c r="G1" s="79"/>
    </row>
    <row r="2" spans="1:7" x14ac:dyDescent="0.3">
      <c r="A2" s="80" t="s">
        <v>48</v>
      </c>
      <c r="B2" s="80"/>
      <c r="C2" s="80"/>
      <c r="D2" s="80"/>
      <c r="E2" s="80"/>
      <c r="F2" s="80"/>
      <c r="G2" s="80"/>
    </row>
    <row r="3" spans="1:7" x14ac:dyDescent="0.3">
      <c r="A3" s="81" t="s">
        <v>23</v>
      </c>
      <c r="B3" s="81" t="s">
        <v>24</v>
      </c>
      <c r="C3" s="81" t="s">
        <v>25</v>
      </c>
      <c r="D3" s="81" t="s">
        <v>26</v>
      </c>
      <c r="E3" s="81" t="s">
        <v>27</v>
      </c>
      <c r="F3" s="82" t="s">
        <v>28</v>
      </c>
      <c r="G3" s="81" t="s">
        <v>12</v>
      </c>
    </row>
    <row r="4" spans="1:7" ht="216" customHeight="1" x14ac:dyDescent="0.3">
      <c r="A4" s="83">
        <v>1</v>
      </c>
      <c r="B4" s="90" t="s">
        <v>49</v>
      </c>
      <c r="C4" s="84" t="s">
        <v>29</v>
      </c>
      <c r="D4" s="85">
        <f>'Curve locations-JL'!G34+'Median Openings'!D126+'PKG-4'!H54</f>
        <v>8021</v>
      </c>
      <c r="E4" s="84"/>
      <c r="F4" s="86">
        <f>D4*E4</f>
        <v>0</v>
      </c>
      <c r="G4" s="87"/>
    </row>
    <row r="5" spans="1:7" x14ac:dyDescent="0.3">
      <c r="A5" s="88" t="s">
        <v>28</v>
      </c>
      <c r="B5" s="88"/>
      <c r="C5" s="88"/>
      <c r="D5" s="88"/>
      <c r="E5" s="88"/>
      <c r="F5" s="91">
        <f>SUM(F4)</f>
        <v>0</v>
      </c>
      <c r="G5" s="92"/>
    </row>
    <row r="6" spans="1:7" x14ac:dyDescent="0.3">
      <c r="A6" s="88" t="s">
        <v>30</v>
      </c>
      <c r="B6" s="88"/>
      <c r="C6" s="88"/>
      <c r="D6" s="88"/>
      <c r="E6" s="88"/>
      <c r="F6" s="91">
        <f>F5*0.18</f>
        <v>0</v>
      </c>
      <c r="G6" s="92"/>
    </row>
    <row r="7" spans="1:7" x14ac:dyDescent="0.3">
      <c r="A7" s="88" t="s">
        <v>31</v>
      </c>
      <c r="B7" s="88"/>
      <c r="C7" s="88"/>
      <c r="D7" s="88"/>
      <c r="E7" s="88"/>
      <c r="F7" s="91">
        <f>F6+F5</f>
        <v>0</v>
      </c>
      <c r="G7" s="92"/>
    </row>
    <row r="10" spans="1:7" x14ac:dyDescent="0.3">
      <c r="A10" s="75" t="s">
        <v>50</v>
      </c>
      <c r="B10" s="75"/>
      <c r="C10" s="75"/>
      <c r="D10" s="75"/>
      <c r="E10" s="75"/>
      <c r="F10" s="75"/>
    </row>
    <row r="11" spans="1:7" x14ac:dyDescent="0.3">
      <c r="A11" s="76"/>
      <c r="B11" s="77"/>
      <c r="C11" s="77"/>
      <c r="D11" s="77"/>
      <c r="E11" s="77"/>
    </row>
    <row r="12" spans="1:7" x14ac:dyDescent="0.3">
      <c r="A12" s="78" t="s">
        <v>51</v>
      </c>
      <c r="B12" s="78"/>
      <c r="C12" s="78"/>
      <c r="D12" s="78"/>
      <c r="E12" s="78"/>
      <c r="F12" s="78"/>
    </row>
    <row r="13" spans="1:7" x14ac:dyDescent="0.3">
      <c r="A13" s="78"/>
      <c r="B13" s="78"/>
      <c r="C13" s="78"/>
      <c r="D13" s="78"/>
      <c r="E13" s="78"/>
      <c r="F13" s="78"/>
    </row>
    <row r="14" spans="1:7" x14ac:dyDescent="0.3">
      <c r="A14" s="78"/>
      <c r="B14" s="78"/>
      <c r="C14" s="78"/>
      <c r="D14" s="78"/>
      <c r="E14" s="78"/>
      <c r="F14" s="78"/>
    </row>
  </sheetData>
  <mergeCells count="7">
    <mergeCell ref="A10:F10"/>
    <mergeCell ref="A12:F14"/>
    <mergeCell ref="A1:G1"/>
    <mergeCell ref="A2:G2"/>
    <mergeCell ref="A5:E5"/>
    <mergeCell ref="A6:E6"/>
    <mergeCell ref="A7:E7"/>
  </mergeCells>
  <printOptions horizontalCentered="1"/>
  <pageMargins left="0.70866141732283472" right="0.70866141732283472" top="0.74803149606299213" bottom="0.74803149606299213" header="0.31496062992125984" footer="0.31496062992125984"/>
  <pageSetup scale="92" orientation="landscape"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FB73-ABE5-474A-8742-CBB540CBA735}">
  <sheetPr>
    <pageSetUpPr fitToPage="1"/>
  </sheetPr>
  <dimension ref="A1:J54"/>
  <sheetViews>
    <sheetView view="pageBreakPreview" zoomScaleNormal="100" zoomScaleSheetLayoutView="100" workbookViewId="0">
      <pane xSplit="6" ySplit="3" topLeftCell="G41" activePane="bottomRight" state="frozen"/>
      <selection pane="topRight" activeCell="G1" sqref="G1"/>
      <selection pane="bottomLeft" activeCell="A4" sqref="A4"/>
      <selection pane="bottomRight" sqref="A1:I1"/>
    </sheetView>
  </sheetViews>
  <sheetFormatPr defaultColWidth="9.33203125" defaultRowHeight="19" x14ac:dyDescent="0.3"/>
  <cols>
    <col min="1" max="1" width="6.5546875" style="19" bestFit="1" customWidth="1"/>
    <col min="2" max="2" width="9.33203125" style="19" customWidth="1"/>
    <col min="3" max="3" width="9.88671875" style="19" customWidth="1"/>
    <col min="4" max="4" width="6.5546875" style="19" customWidth="1"/>
    <col min="5" max="5" width="11.6640625" style="38" customWidth="1"/>
    <col min="6" max="6" width="6.6640625" style="19" customWidth="1"/>
    <col min="7" max="7" width="9.33203125" style="19" customWidth="1"/>
    <col min="8" max="8" width="9.6640625" style="19" customWidth="1"/>
    <col min="9" max="9" width="19.5546875" style="19" customWidth="1"/>
    <col min="10" max="10" width="3.88671875" style="19" customWidth="1"/>
    <col min="11" max="16384" width="9.33203125" style="19"/>
  </cols>
  <sheetData>
    <row r="1" spans="1:9" x14ac:dyDescent="0.3">
      <c r="A1" s="63" t="s">
        <v>46</v>
      </c>
      <c r="B1" s="63"/>
      <c r="C1" s="63"/>
      <c r="D1" s="63"/>
      <c r="E1" s="63"/>
      <c r="F1" s="63"/>
      <c r="G1" s="63"/>
      <c r="H1" s="63"/>
      <c r="I1" s="63"/>
    </row>
    <row r="2" spans="1:9" x14ac:dyDescent="0.3">
      <c r="A2" s="64" t="s">
        <v>38</v>
      </c>
      <c r="B2" s="64" t="s">
        <v>17</v>
      </c>
      <c r="C2" s="64"/>
      <c r="D2" s="64" t="s">
        <v>6</v>
      </c>
      <c r="E2" s="65" t="s">
        <v>8</v>
      </c>
      <c r="F2" s="64" t="s">
        <v>34</v>
      </c>
      <c r="G2" s="66" t="s">
        <v>3</v>
      </c>
      <c r="H2" s="65" t="s">
        <v>5</v>
      </c>
      <c r="I2" s="64" t="s">
        <v>39</v>
      </c>
    </row>
    <row r="3" spans="1:9" x14ac:dyDescent="0.3">
      <c r="A3" s="67"/>
      <c r="B3" s="68" t="s">
        <v>40</v>
      </c>
      <c r="C3" s="68" t="s">
        <v>2</v>
      </c>
      <c r="D3" s="67"/>
      <c r="E3" s="69"/>
      <c r="F3" s="67"/>
      <c r="G3" s="64"/>
      <c r="H3" s="67"/>
      <c r="I3" s="67"/>
    </row>
    <row r="4" spans="1:9" ht="21.6" x14ac:dyDescent="0.7">
      <c r="A4" s="20">
        <v>1</v>
      </c>
      <c r="B4" s="30">
        <v>830.61800000000005</v>
      </c>
      <c r="C4" s="30">
        <v>831.01800000000003</v>
      </c>
      <c r="D4" s="32" t="s">
        <v>41</v>
      </c>
      <c r="E4" s="34" t="s">
        <v>9</v>
      </c>
      <c r="F4" s="20" t="s">
        <v>29</v>
      </c>
      <c r="G4" s="21">
        <f>(C4-B4)*1000</f>
        <v>399.99999999997726</v>
      </c>
      <c r="H4" s="4">
        <f t="shared" ref="H4:H31" si="0">ROUNDUP(G4/12,0)</f>
        <v>34</v>
      </c>
      <c r="I4" s="51" t="s">
        <v>33</v>
      </c>
    </row>
    <row r="5" spans="1:9" ht="21.6" x14ac:dyDescent="0.7">
      <c r="A5" s="22">
        <v>2</v>
      </c>
      <c r="B5" s="31">
        <v>830.61800000000005</v>
      </c>
      <c r="C5" s="31">
        <v>831.01800000000003</v>
      </c>
      <c r="D5" s="33" t="s">
        <v>42</v>
      </c>
      <c r="E5" s="35" t="s">
        <v>43</v>
      </c>
      <c r="F5" s="20" t="s">
        <v>29</v>
      </c>
      <c r="G5" s="21">
        <f t="shared" ref="G5:G53" si="1">(C5-B5)*1000</f>
        <v>399.99999999997726</v>
      </c>
      <c r="H5" s="4">
        <f t="shared" si="0"/>
        <v>34</v>
      </c>
      <c r="I5" s="52"/>
    </row>
    <row r="6" spans="1:9" ht="21.6" x14ac:dyDescent="0.7">
      <c r="A6" s="22">
        <v>3</v>
      </c>
      <c r="B6" s="31">
        <v>831.54300000000001</v>
      </c>
      <c r="C6" s="31">
        <v>831.98299999999995</v>
      </c>
      <c r="D6" s="33" t="s">
        <v>41</v>
      </c>
      <c r="E6" s="35" t="s">
        <v>9</v>
      </c>
      <c r="F6" s="20" t="s">
        <v>29</v>
      </c>
      <c r="G6" s="21">
        <f t="shared" si="1"/>
        <v>439.99999999994088</v>
      </c>
      <c r="H6" s="4">
        <f t="shared" si="0"/>
        <v>37</v>
      </c>
      <c r="I6" s="52"/>
    </row>
    <row r="7" spans="1:9" ht="21.6" x14ac:dyDescent="0.7">
      <c r="A7" s="22">
        <v>4</v>
      </c>
      <c r="B7" s="31">
        <v>831.54300000000001</v>
      </c>
      <c r="C7" s="31">
        <v>831.98299999999995</v>
      </c>
      <c r="D7" s="33" t="s">
        <v>42</v>
      </c>
      <c r="E7" s="35" t="s">
        <v>43</v>
      </c>
      <c r="F7" s="20" t="s">
        <v>29</v>
      </c>
      <c r="G7" s="21">
        <f t="shared" si="1"/>
        <v>439.99999999994088</v>
      </c>
      <c r="H7" s="4">
        <f t="shared" si="0"/>
        <v>37</v>
      </c>
      <c r="I7" s="52"/>
    </row>
    <row r="8" spans="1:9" ht="21.6" x14ac:dyDescent="0.7">
      <c r="A8" s="22">
        <v>5</v>
      </c>
      <c r="B8" s="31">
        <v>836.5</v>
      </c>
      <c r="C8" s="31">
        <v>836.82</v>
      </c>
      <c r="D8" s="33" t="s">
        <v>42</v>
      </c>
      <c r="E8" s="35" t="s">
        <v>43</v>
      </c>
      <c r="F8" s="20" t="s">
        <v>29</v>
      </c>
      <c r="G8" s="21">
        <f t="shared" si="1"/>
        <v>320.00000000005002</v>
      </c>
      <c r="H8" s="4">
        <f t="shared" si="0"/>
        <v>27</v>
      </c>
      <c r="I8" s="52"/>
    </row>
    <row r="9" spans="1:9" ht="21.6" x14ac:dyDescent="0.7">
      <c r="A9" s="22">
        <v>6</v>
      </c>
      <c r="B9" s="31">
        <v>836.89</v>
      </c>
      <c r="C9" s="31">
        <v>837.09</v>
      </c>
      <c r="D9" s="33" t="s">
        <v>42</v>
      </c>
      <c r="E9" s="35" t="s">
        <v>9</v>
      </c>
      <c r="F9" s="20" t="s">
        <v>29</v>
      </c>
      <c r="G9" s="21">
        <f t="shared" si="1"/>
        <v>200.00000000004547</v>
      </c>
      <c r="H9" s="4">
        <f t="shared" si="0"/>
        <v>17</v>
      </c>
      <c r="I9" s="52"/>
    </row>
    <row r="10" spans="1:9" ht="21.6" x14ac:dyDescent="0.7">
      <c r="A10" s="22">
        <v>7</v>
      </c>
      <c r="B10" s="31">
        <v>836.89</v>
      </c>
      <c r="C10" s="31">
        <v>837.09</v>
      </c>
      <c r="D10" s="33" t="s">
        <v>41</v>
      </c>
      <c r="E10" s="35" t="s">
        <v>43</v>
      </c>
      <c r="F10" s="20" t="s">
        <v>29</v>
      </c>
      <c r="G10" s="21">
        <f t="shared" si="1"/>
        <v>200.00000000004547</v>
      </c>
      <c r="H10" s="4">
        <f t="shared" si="0"/>
        <v>17</v>
      </c>
      <c r="I10" s="52"/>
    </row>
    <row r="11" spans="1:9" ht="21.6" x14ac:dyDescent="0.7">
      <c r="A11" s="22">
        <v>8</v>
      </c>
      <c r="B11" s="31">
        <v>838.65700000000004</v>
      </c>
      <c r="C11" s="31">
        <v>838.81700000000001</v>
      </c>
      <c r="D11" s="33" t="s">
        <v>41</v>
      </c>
      <c r="E11" s="35" t="s">
        <v>43</v>
      </c>
      <c r="F11" s="20" t="s">
        <v>29</v>
      </c>
      <c r="G11" s="21">
        <f t="shared" si="1"/>
        <v>159.99999999996817</v>
      </c>
      <c r="H11" s="4">
        <f t="shared" si="0"/>
        <v>14</v>
      </c>
      <c r="I11" s="52"/>
    </row>
    <row r="12" spans="1:9" ht="21.6" x14ac:dyDescent="0.7">
      <c r="A12" s="22">
        <v>9</v>
      </c>
      <c r="B12" s="31">
        <v>838.65700000000004</v>
      </c>
      <c r="C12" s="31">
        <v>838.81700000000001</v>
      </c>
      <c r="D12" s="33" t="s">
        <v>42</v>
      </c>
      <c r="E12" s="35" t="s">
        <v>9</v>
      </c>
      <c r="F12" s="20" t="s">
        <v>29</v>
      </c>
      <c r="G12" s="21">
        <f t="shared" si="1"/>
        <v>159.99999999996817</v>
      </c>
      <c r="H12" s="4">
        <f t="shared" si="0"/>
        <v>14</v>
      </c>
      <c r="I12" s="52"/>
    </row>
    <row r="13" spans="1:9" ht="21.6" x14ac:dyDescent="0.7">
      <c r="A13" s="22">
        <v>10</v>
      </c>
      <c r="B13" s="31">
        <v>842.74300000000005</v>
      </c>
      <c r="C13" s="31">
        <v>842.90300000000002</v>
      </c>
      <c r="D13" s="33" t="s">
        <v>41</v>
      </c>
      <c r="E13" s="35" t="s">
        <v>43</v>
      </c>
      <c r="F13" s="20" t="s">
        <v>29</v>
      </c>
      <c r="G13" s="21">
        <f t="shared" si="1"/>
        <v>159.99999999996817</v>
      </c>
      <c r="H13" s="4">
        <f t="shared" si="0"/>
        <v>14</v>
      </c>
      <c r="I13" s="52"/>
    </row>
    <row r="14" spans="1:9" ht="21.6" x14ac:dyDescent="0.7">
      <c r="A14" s="22">
        <v>11</v>
      </c>
      <c r="B14" s="31">
        <v>842.74300000000005</v>
      </c>
      <c r="C14" s="31">
        <v>842.90300000000002</v>
      </c>
      <c r="D14" s="33" t="s">
        <v>42</v>
      </c>
      <c r="E14" s="35" t="s">
        <v>9</v>
      </c>
      <c r="F14" s="20" t="s">
        <v>29</v>
      </c>
      <c r="G14" s="21">
        <f t="shared" si="1"/>
        <v>159.99999999996817</v>
      </c>
      <c r="H14" s="4">
        <f t="shared" si="0"/>
        <v>14</v>
      </c>
      <c r="I14" s="52"/>
    </row>
    <row r="15" spans="1:9" ht="21.6" x14ac:dyDescent="0.7">
      <c r="A15" s="22">
        <v>12</v>
      </c>
      <c r="B15" s="31">
        <v>844.38</v>
      </c>
      <c r="C15" s="31">
        <v>844.5</v>
      </c>
      <c r="D15" s="33" t="s">
        <v>41</v>
      </c>
      <c r="E15" s="35" t="s">
        <v>43</v>
      </c>
      <c r="F15" s="20" t="s">
        <v>29</v>
      </c>
      <c r="G15" s="21">
        <f t="shared" si="1"/>
        <v>120.00000000000455</v>
      </c>
      <c r="H15" s="4">
        <f t="shared" si="0"/>
        <v>11</v>
      </c>
      <c r="I15" s="52"/>
    </row>
    <row r="16" spans="1:9" ht="21.6" x14ac:dyDescent="0.7">
      <c r="A16" s="22">
        <v>13</v>
      </c>
      <c r="B16" s="31">
        <v>844.38</v>
      </c>
      <c r="C16" s="31">
        <v>844.5</v>
      </c>
      <c r="D16" s="33" t="s">
        <v>42</v>
      </c>
      <c r="E16" s="35" t="s">
        <v>9</v>
      </c>
      <c r="F16" s="20" t="s">
        <v>29</v>
      </c>
      <c r="G16" s="21">
        <f t="shared" si="1"/>
        <v>120.00000000000455</v>
      </c>
      <c r="H16" s="4">
        <f t="shared" si="0"/>
        <v>11</v>
      </c>
      <c r="I16" s="52"/>
    </row>
    <row r="17" spans="1:10" ht="21.6" x14ac:dyDescent="0.7">
      <c r="A17" s="22">
        <v>14</v>
      </c>
      <c r="B17" s="31">
        <v>844.54</v>
      </c>
      <c r="C17" s="31">
        <v>844.74</v>
      </c>
      <c r="D17" s="33" t="s">
        <v>41</v>
      </c>
      <c r="E17" s="35" t="s">
        <v>43</v>
      </c>
      <c r="F17" s="20" t="s">
        <v>29</v>
      </c>
      <c r="G17" s="21">
        <f t="shared" si="1"/>
        <v>200.00000000004547</v>
      </c>
      <c r="H17" s="4">
        <f t="shared" si="0"/>
        <v>17</v>
      </c>
      <c r="I17" s="52"/>
    </row>
    <row r="18" spans="1:10" ht="21.6" x14ac:dyDescent="0.7">
      <c r="A18" s="22">
        <v>15</v>
      </c>
      <c r="B18" s="31">
        <v>844.54</v>
      </c>
      <c r="C18" s="31">
        <v>844.74</v>
      </c>
      <c r="D18" s="33" t="s">
        <v>42</v>
      </c>
      <c r="E18" s="35" t="s">
        <v>9</v>
      </c>
      <c r="F18" s="20" t="s">
        <v>29</v>
      </c>
      <c r="G18" s="21">
        <f t="shared" si="1"/>
        <v>200.00000000004547</v>
      </c>
      <c r="H18" s="4">
        <f t="shared" si="0"/>
        <v>17</v>
      </c>
      <c r="I18" s="52"/>
    </row>
    <row r="19" spans="1:10" ht="21.6" x14ac:dyDescent="0.7">
      <c r="A19" s="22">
        <v>16</v>
      </c>
      <c r="B19" s="31">
        <v>847.13900000000001</v>
      </c>
      <c r="C19" s="31">
        <v>847.29899999999998</v>
      </c>
      <c r="D19" s="33" t="s">
        <v>41</v>
      </c>
      <c r="E19" s="35" t="s">
        <v>43</v>
      </c>
      <c r="F19" s="20" t="s">
        <v>29</v>
      </c>
      <c r="G19" s="21">
        <f t="shared" si="1"/>
        <v>159.99999999996817</v>
      </c>
      <c r="H19" s="4">
        <f t="shared" si="0"/>
        <v>14</v>
      </c>
      <c r="I19" s="52"/>
    </row>
    <row r="20" spans="1:10" ht="21.6" x14ac:dyDescent="0.7">
      <c r="A20" s="22">
        <v>17</v>
      </c>
      <c r="B20" s="31">
        <v>847.13900000000001</v>
      </c>
      <c r="C20" s="31">
        <v>847.29899999999998</v>
      </c>
      <c r="D20" s="33" t="s">
        <v>42</v>
      </c>
      <c r="E20" s="35" t="s">
        <v>9</v>
      </c>
      <c r="F20" s="20" t="s">
        <v>29</v>
      </c>
      <c r="G20" s="21">
        <f t="shared" si="1"/>
        <v>159.99999999996817</v>
      </c>
      <c r="H20" s="4">
        <f t="shared" si="0"/>
        <v>14</v>
      </c>
      <c r="I20" s="52"/>
    </row>
    <row r="21" spans="1:10" ht="21.6" x14ac:dyDescent="0.7">
      <c r="A21" s="22">
        <v>18</v>
      </c>
      <c r="B21" s="31">
        <v>847.68299999999999</v>
      </c>
      <c r="C21" s="31">
        <v>847.84299999999996</v>
      </c>
      <c r="D21" s="33" t="s">
        <v>41</v>
      </c>
      <c r="E21" s="35" t="s">
        <v>9</v>
      </c>
      <c r="F21" s="20" t="s">
        <v>29</v>
      </c>
      <c r="G21" s="21">
        <f t="shared" si="1"/>
        <v>159.99999999996817</v>
      </c>
      <c r="H21" s="4">
        <f t="shared" si="0"/>
        <v>14</v>
      </c>
      <c r="I21" s="52"/>
    </row>
    <row r="22" spans="1:10" ht="21.6" x14ac:dyDescent="0.7">
      <c r="A22" s="22">
        <v>19</v>
      </c>
      <c r="B22" s="31">
        <v>847.68299999999999</v>
      </c>
      <c r="C22" s="31">
        <v>847.84299999999996</v>
      </c>
      <c r="D22" s="33" t="s">
        <v>42</v>
      </c>
      <c r="E22" s="35" t="s">
        <v>43</v>
      </c>
      <c r="F22" s="20" t="s">
        <v>29</v>
      </c>
      <c r="G22" s="21">
        <f t="shared" si="1"/>
        <v>159.99999999996817</v>
      </c>
      <c r="H22" s="4">
        <f t="shared" si="0"/>
        <v>14</v>
      </c>
      <c r="I22" s="52"/>
    </row>
    <row r="23" spans="1:10" ht="21.6" x14ac:dyDescent="0.7">
      <c r="A23" s="41">
        <v>20</v>
      </c>
      <c r="B23" s="42">
        <v>847.97799999999995</v>
      </c>
      <c r="C23" s="42">
        <v>848.13800000000003</v>
      </c>
      <c r="D23" s="41" t="s">
        <v>41</v>
      </c>
      <c r="E23" s="43" t="s">
        <v>43</v>
      </c>
      <c r="F23" s="20" t="s">
        <v>29</v>
      </c>
      <c r="G23" s="21">
        <f t="shared" si="1"/>
        <v>160.00000000008185</v>
      </c>
      <c r="H23" s="4">
        <f t="shared" si="0"/>
        <v>14</v>
      </c>
      <c r="I23" s="52"/>
      <c r="J23" s="44">
        <v>1</v>
      </c>
    </row>
    <row r="24" spans="1:10" ht="21.6" x14ac:dyDescent="0.7">
      <c r="A24" s="41">
        <v>21</v>
      </c>
      <c r="B24" s="42">
        <v>847.97799999999995</v>
      </c>
      <c r="C24" s="42">
        <v>848.13800000000003</v>
      </c>
      <c r="D24" s="41" t="s">
        <v>42</v>
      </c>
      <c r="E24" s="43" t="s">
        <v>9</v>
      </c>
      <c r="F24" s="20" t="s">
        <v>29</v>
      </c>
      <c r="G24" s="21">
        <f t="shared" si="1"/>
        <v>160.00000000008185</v>
      </c>
      <c r="H24" s="4">
        <f t="shared" si="0"/>
        <v>14</v>
      </c>
      <c r="I24" s="52"/>
      <c r="J24" s="44">
        <v>1</v>
      </c>
    </row>
    <row r="25" spans="1:10" ht="21.6" x14ac:dyDescent="0.7">
      <c r="A25" s="22">
        <v>22</v>
      </c>
      <c r="B25" s="31">
        <v>848.49</v>
      </c>
      <c r="C25" s="31">
        <v>848.65</v>
      </c>
      <c r="D25" s="33" t="s">
        <v>41</v>
      </c>
      <c r="E25" s="35" t="s">
        <v>9</v>
      </c>
      <c r="F25" s="20" t="s">
        <v>29</v>
      </c>
      <c r="G25" s="21">
        <f t="shared" si="1"/>
        <v>159.99999999996817</v>
      </c>
      <c r="H25" s="4">
        <f t="shared" si="0"/>
        <v>14</v>
      </c>
      <c r="I25" s="52"/>
    </row>
    <row r="26" spans="1:10" ht="21.6" x14ac:dyDescent="0.7">
      <c r="A26" s="22">
        <v>23</v>
      </c>
      <c r="B26" s="31">
        <v>848.49</v>
      </c>
      <c r="C26" s="31">
        <v>848.65</v>
      </c>
      <c r="D26" s="33" t="s">
        <v>42</v>
      </c>
      <c r="E26" s="35" t="s">
        <v>43</v>
      </c>
      <c r="F26" s="20" t="s">
        <v>29</v>
      </c>
      <c r="G26" s="21">
        <f t="shared" si="1"/>
        <v>159.99999999996817</v>
      </c>
      <c r="H26" s="4">
        <f t="shared" si="0"/>
        <v>14</v>
      </c>
      <c r="I26" s="52"/>
    </row>
    <row r="27" spans="1:10" ht="21.6" x14ac:dyDescent="0.7">
      <c r="A27" s="22">
        <v>24</v>
      </c>
      <c r="B27" s="31">
        <v>848.98900000000003</v>
      </c>
      <c r="C27" s="31">
        <v>849.149</v>
      </c>
      <c r="D27" s="33" t="s">
        <v>41</v>
      </c>
      <c r="E27" s="35" t="s">
        <v>9</v>
      </c>
      <c r="F27" s="20" t="s">
        <v>29</v>
      </c>
      <c r="G27" s="21">
        <f t="shared" si="1"/>
        <v>159.99999999996817</v>
      </c>
      <c r="H27" s="4">
        <f t="shared" si="0"/>
        <v>14</v>
      </c>
      <c r="I27" s="52"/>
    </row>
    <row r="28" spans="1:10" ht="21.6" x14ac:dyDescent="0.7">
      <c r="A28" s="22">
        <v>25</v>
      </c>
      <c r="B28" s="31">
        <v>848.98900000000003</v>
      </c>
      <c r="C28" s="31">
        <v>849.149</v>
      </c>
      <c r="D28" s="33" t="s">
        <v>42</v>
      </c>
      <c r="E28" s="35" t="s">
        <v>43</v>
      </c>
      <c r="F28" s="20" t="s">
        <v>29</v>
      </c>
      <c r="G28" s="21">
        <f t="shared" si="1"/>
        <v>159.99999999996817</v>
      </c>
      <c r="H28" s="4">
        <f t="shared" si="0"/>
        <v>14</v>
      </c>
      <c r="I28" s="52"/>
    </row>
    <row r="29" spans="1:10" ht="21.6" x14ac:dyDescent="0.7">
      <c r="A29" s="41">
        <v>26</v>
      </c>
      <c r="B29" s="42">
        <v>853.79</v>
      </c>
      <c r="C29" s="42">
        <v>854.03</v>
      </c>
      <c r="D29" s="41" t="s">
        <v>41</v>
      </c>
      <c r="E29" s="43" t="s">
        <v>9</v>
      </c>
      <c r="F29" s="20" t="s">
        <v>29</v>
      </c>
      <c r="G29" s="21">
        <f t="shared" si="1"/>
        <v>240.00000000000909</v>
      </c>
      <c r="H29" s="4">
        <f t="shared" si="0"/>
        <v>21</v>
      </c>
      <c r="I29" s="52"/>
      <c r="J29" s="44">
        <v>2</v>
      </c>
    </row>
    <row r="30" spans="1:10" ht="21.6" x14ac:dyDescent="0.7">
      <c r="A30" s="22">
        <v>27</v>
      </c>
      <c r="B30" s="23">
        <v>814.5</v>
      </c>
      <c r="C30" s="23">
        <v>815.15</v>
      </c>
      <c r="D30" s="22" t="s">
        <v>41</v>
      </c>
      <c r="E30" s="36" t="s">
        <v>43</v>
      </c>
      <c r="F30" s="20" t="s">
        <v>29</v>
      </c>
      <c r="G30" s="21">
        <f t="shared" si="1"/>
        <v>649.99999999997726</v>
      </c>
      <c r="H30" s="4">
        <f t="shared" si="0"/>
        <v>55</v>
      </c>
      <c r="I30" s="52"/>
    </row>
    <row r="31" spans="1:10" ht="21.6" x14ac:dyDescent="0.7">
      <c r="A31" s="22">
        <v>28</v>
      </c>
      <c r="B31" s="23">
        <v>817.05</v>
      </c>
      <c r="C31" s="23">
        <v>817.29499999999996</v>
      </c>
      <c r="D31" s="22" t="s">
        <v>41</v>
      </c>
      <c r="E31" s="36" t="s">
        <v>43</v>
      </c>
      <c r="F31" s="20" t="s">
        <v>29</v>
      </c>
      <c r="G31" s="21">
        <f t="shared" si="1"/>
        <v>245.00000000000455</v>
      </c>
      <c r="H31" s="4">
        <f t="shared" si="0"/>
        <v>21</v>
      </c>
      <c r="I31" s="52"/>
    </row>
    <row r="32" spans="1:10" ht="38" x14ac:dyDescent="0.7">
      <c r="A32" s="22">
        <v>29</v>
      </c>
      <c r="B32" s="23">
        <v>818.97699999999998</v>
      </c>
      <c r="C32" s="23">
        <v>819.32500000000005</v>
      </c>
      <c r="D32" s="22" t="s">
        <v>7</v>
      </c>
      <c r="E32" s="36" t="s">
        <v>44</v>
      </c>
      <c r="F32" s="20" t="s">
        <v>29</v>
      </c>
      <c r="G32" s="21">
        <f t="shared" si="1"/>
        <v>348.00000000007003</v>
      </c>
      <c r="H32" s="4">
        <f>ROUNDUP(G32/12,0)*2</f>
        <v>60</v>
      </c>
      <c r="I32" s="52"/>
    </row>
    <row r="33" spans="1:10" ht="21.6" x14ac:dyDescent="0.7">
      <c r="A33" s="22">
        <v>30</v>
      </c>
      <c r="B33" s="23">
        <v>821.03200000000004</v>
      </c>
      <c r="C33" s="23">
        <v>821.74</v>
      </c>
      <c r="D33" s="22" t="s">
        <v>42</v>
      </c>
      <c r="E33" s="36" t="s">
        <v>43</v>
      </c>
      <c r="F33" s="20" t="s">
        <v>29</v>
      </c>
      <c r="G33" s="21">
        <f t="shared" si="1"/>
        <v>707.99999999996999</v>
      </c>
      <c r="H33" s="4">
        <f>ROUNDUP(G33/12,0)</f>
        <v>59</v>
      </c>
      <c r="I33" s="52"/>
    </row>
    <row r="34" spans="1:10" ht="21.6" x14ac:dyDescent="0.7">
      <c r="A34" s="22">
        <v>31</v>
      </c>
      <c r="B34" s="23">
        <v>821.92</v>
      </c>
      <c r="C34" s="23">
        <v>822.2</v>
      </c>
      <c r="D34" s="22" t="s">
        <v>41</v>
      </c>
      <c r="E34" s="36" t="s">
        <v>43</v>
      </c>
      <c r="F34" s="20" t="s">
        <v>29</v>
      </c>
      <c r="G34" s="21">
        <f t="shared" si="1"/>
        <v>280.0000000000864</v>
      </c>
      <c r="H34" s="4">
        <f>ROUNDUP(G34/12,0)</f>
        <v>24</v>
      </c>
      <c r="I34" s="52"/>
    </row>
    <row r="35" spans="1:10" ht="38" x14ac:dyDescent="0.7">
      <c r="A35" s="22">
        <v>32</v>
      </c>
      <c r="B35" s="23">
        <v>824.98900000000003</v>
      </c>
      <c r="C35" s="23">
        <v>825.10900000000004</v>
      </c>
      <c r="D35" s="22" t="s">
        <v>7</v>
      </c>
      <c r="E35" s="36" t="s">
        <v>44</v>
      </c>
      <c r="F35" s="20" t="s">
        <v>29</v>
      </c>
      <c r="G35" s="21">
        <f t="shared" si="1"/>
        <v>120.00000000000455</v>
      </c>
      <c r="H35" s="4">
        <f>ROUNDUP(G35/12,0)*2</f>
        <v>22</v>
      </c>
      <c r="I35" s="52"/>
    </row>
    <row r="36" spans="1:10" ht="21.6" x14ac:dyDescent="0.7">
      <c r="A36" s="22">
        <v>33</v>
      </c>
      <c r="B36" s="23">
        <v>833.2</v>
      </c>
      <c r="C36" s="23">
        <v>834.3</v>
      </c>
      <c r="D36" s="22" t="s">
        <v>41</v>
      </c>
      <c r="E36" s="36" t="s">
        <v>43</v>
      </c>
      <c r="F36" s="20" t="s">
        <v>29</v>
      </c>
      <c r="G36" s="21">
        <f t="shared" si="1"/>
        <v>1099.9999999999091</v>
      </c>
      <c r="H36" s="4">
        <f>ROUNDUP(G36/12,0)</f>
        <v>92</v>
      </c>
      <c r="I36" s="52"/>
    </row>
    <row r="37" spans="1:10" ht="21.6" x14ac:dyDescent="0.7">
      <c r="A37" s="22">
        <v>34</v>
      </c>
      <c r="B37" s="23">
        <v>835.62300000000005</v>
      </c>
      <c r="C37" s="23">
        <v>835.86400000000003</v>
      </c>
      <c r="D37" s="22" t="s">
        <v>42</v>
      </c>
      <c r="E37" s="36" t="s">
        <v>43</v>
      </c>
      <c r="F37" s="20" t="s">
        <v>29</v>
      </c>
      <c r="G37" s="21">
        <f t="shared" si="1"/>
        <v>240.99999999998545</v>
      </c>
      <c r="H37" s="4">
        <f>ROUNDUP(G37/12,0)</f>
        <v>21</v>
      </c>
      <c r="I37" s="52"/>
    </row>
    <row r="38" spans="1:10" ht="38" x14ac:dyDescent="0.7">
      <c r="A38" s="22">
        <v>35</v>
      </c>
      <c r="B38" s="23">
        <v>839.68100000000004</v>
      </c>
      <c r="C38" s="23">
        <v>839.85</v>
      </c>
      <c r="D38" s="22" t="s">
        <v>7</v>
      </c>
      <c r="E38" s="36" t="s">
        <v>44</v>
      </c>
      <c r="F38" s="20" t="s">
        <v>29</v>
      </c>
      <c r="G38" s="21">
        <f t="shared" si="1"/>
        <v>168.99999999998272</v>
      </c>
      <c r="H38" s="4">
        <f t="shared" ref="H38:H41" si="2">ROUNDUP(G38/12,0)*2</f>
        <v>30</v>
      </c>
      <c r="I38" s="52"/>
    </row>
    <row r="39" spans="1:10" ht="38" x14ac:dyDescent="0.7">
      <c r="A39" s="22">
        <v>36</v>
      </c>
      <c r="B39" s="23">
        <v>845.46</v>
      </c>
      <c r="C39" s="23">
        <v>846.05600000000004</v>
      </c>
      <c r="D39" s="22" t="s">
        <v>7</v>
      </c>
      <c r="E39" s="36" t="s">
        <v>44</v>
      </c>
      <c r="F39" s="20" t="s">
        <v>29</v>
      </c>
      <c r="G39" s="21">
        <f t="shared" si="1"/>
        <v>596.00000000000364</v>
      </c>
      <c r="H39" s="4">
        <f t="shared" si="2"/>
        <v>100</v>
      </c>
      <c r="I39" s="52"/>
    </row>
    <row r="40" spans="1:10" ht="38" x14ac:dyDescent="0.7">
      <c r="A40" s="22">
        <v>37</v>
      </c>
      <c r="B40" s="23">
        <v>846.05600000000004</v>
      </c>
      <c r="C40" s="23">
        <v>846.36</v>
      </c>
      <c r="D40" s="22" t="s">
        <v>7</v>
      </c>
      <c r="E40" s="36" t="s">
        <v>44</v>
      </c>
      <c r="F40" s="20" t="s">
        <v>29</v>
      </c>
      <c r="G40" s="21">
        <f t="shared" si="1"/>
        <v>303.99999999997362</v>
      </c>
      <c r="H40" s="4">
        <f t="shared" si="2"/>
        <v>52</v>
      </c>
      <c r="I40" s="52"/>
    </row>
    <row r="41" spans="1:10" ht="38" x14ac:dyDescent="0.7">
      <c r="A41" s="22">
        <v>38</v>
      </c>
      <c r="B41" s="23">
        <v>846.5</v>
      </c>
      <c r="C41" s="23">
        <v>846.63300000000004</v>
      </c>
      <c r="D41" s="22" t="s">
        <v>7</v>
      </c>
      <c r="E41" s="36" t="s">
        <v>44</v>
      </c>
      <c r="F41" s="20" t="s">
        <v>29</v>
      </c>
      <c r="G41" s="21">
        <f t="shared" si="1"/>
        <v>133.0000000000382</v>
      </c>
      <c r="H41" s="4">
        <f t="shared" si="2"/>
        <v>24</v>
      </c>
      <c r="I41" s="52"/>
    </row>
    <row r="42" spans="1:10" ht="21.6" x14ac:dyDescent="0.7">
      <c r="A42" s="22">
        <v>39</v>
      </c>
      <c r="B42" s="23">
        <v>847.68299999999999</v>
      </c>
      <c r="C42" s="23">
        <v>847.88599999999997</v>
      </c>
      <c r="D42" s="22" t="s">
        <v>41</v>
      </c>
      <c r="E42" s="36" t="s">
        <v>43</v>
      </c>
      <c r="F42" s="20" t="s">
        <v>29</v>
      </c>
      <c r="G42" s="21">
        <f t="shared" si="1"/>
        <v>202.99999999997453</v>
      </c>
      <c r="H42" s="4">
        <f>ROUNDUP(G42/12,0)</f>
        <v>17</v>
      </c>
      <c r="I42" s="52"/>
    </row>
    <row r="43" spans="1:10" ht="38" x14ac:dyDescent="0.7">
      <c r="A43" s="22">
        <v>40</v>
      </c>
      <c r="B43" s="42">
        <v>847.90300000000002</v>
      </c>
      <c r="C43" s="42">
        <v>848.23</v>
      </c>
      <c r="D43" s="41" t="s">
        <v>7</v>
      </c>
      <c r="E43" s="43" t="s">
        <v>44</v>
      </c>
      <c r="F43" s="45" t="s">
        <v>29</v>
      </c>
      <c r="G43" s="46">
        <f t="shared" si="1"/>
        <v>326.99999999999818</v>
      </c>
      <c r="H43" s="47">
        <f t="shared" ref="H43:H50" si="3">ROUNDUP(G43/12,0)*2</f>
        <v>56</v>
      </c>
      <c r="I43" s="52"/>
      <c r="J43" s="44">
        <v>1</v>
      </c>
    </row>
    <row r="44" spans="1:10" ht="38" x14ac:dyDescent="0.7">
      <c r="A44" s="22">
        <v>41</v>
      </c>
      <c r="B44" s="23">
        <v>850.51599999999996</v>
      </c>
      <c r="C44" s="23">
        <v>851.36400000000003</v>
      </c>
      <c r="D44" s="22" t="s">
        <v>7</v>
      </c>
      <c r="E44" s="36" t="s">
        <v>44</v>
      </c>
      <c r="F44" s="20" t="s">
        <v>29</v>
      </c>
      <c r="G44" s="21">
        <f t="shared" si="1"/>
        <v>848.00000000007003</v>
      </c>
      <c r="H44" s="4">
        <f t="shared" si="3"/>
        <v>142</v>
      </c>
      <c r="I44" s="52"/>
    </row>
    <row r="45" spans="1:10" ht="38" x14ac:dyDescent="0.7">
      <c r="A45" s="22">
        <v>42</v>
      </c>
      <c r="B45" s="23">
        <v>851.76300000000003</v>
      </c>
      <c r="C45" s="23">
        <v>852.5</v>
      </c>
      <c r="D45" s="22" t="s">
        <v>7</v>
      </c>
      <c r="E45" s="36" t="s">
        <v>44</v>
      </c>
      <c r="F45" s="20" t="s">
        <v>29</v>
      </c>
      <c r="G45" s="21">
        <f t="shared" si="1"/>
        <v>736.99999999996635</v>
      </c>
      <c r="H45" s="4">
        <f t="shared" si="3"/>
        <v>124</v>
      </c>
      <c r="I45" s="52"/>
    </row>
    <row r="46" spans="1:10" ht="38" x14ac:dyDescent="0.7">
      <c r="A46" s="22">
        <v>43</v>
      </c>
      <c r="B46" s="23">
        <v>852.59900000000005</v>
      </c>
      <c r="C46" s="23">
        <v>852.94899999999996</v>
      </c>
      <c r="D46" s="22" t="s">
        <v>7</v>
      </c>
      <c r="E46" s="36" t="s">
        <v>44</v>
      </c>
      <c r="F46" s="20" t="s">
        <v>29</v>
      </c>
      <c r="G46" s="21">
        <f t="shared" si="1"/>
        <v>349.99999999990905</v>
      </c>
      <c r="H46" s="4">
        <f t="shared" si="3"/>
        <v>60</v>
      </c>
      <c r="I46" s="52"/>
    </row>
    <row r="47" spans="1:10" ht="38" x14ac:dyDescent="0.7">
      <c r="A47" s="22">
        <v>44</v>
      </c>
      <c r="B47" s="23">
        <v>853.02</v>
      </c>
      <c r="C47" s="23">
        <v>853.28200000000004</v>
      </c>
      <c r="D47" s="22" t="s">
        <v>7</v>
      </c>
      <c r="E47" s="36" t="s">
        <v>44</v>
      </c>
      <c r="F47" s="20" t="s">
        <v>29</v>
      </c>
      <c r="G47" s="21">
        <f t="shared" si="1"/>
        <v>262.0000000000573</v>
      </c>
      <c r="H47" s="4">
        <f t="shared" si="3"/>
        <v>44</v>
      </c>
      <c r="I47" s="52"/>
    </row>
    <row r="48" spans="1:10" ht="38" x14ac:dyDescent="0.7">
      <c r="A48" s="41">
        <v>45</v>
      </c>
      <c r="B48" s="42">
        <v>853.8</v>
      </c>
      <c r="C48" s="42">
        <v>854.04899999999998</v>
      </c>
      <c r="D48" s="41" t="s">
        <v>7</v>
      </c>
      <c r="E48" s="43" t="s">
        <v>44</v>
      </c>
      <c r="F48" s="20" t="s">
        <v>29</v>
      </c>
      <c r="G48" s="21">
        <f t="shared" si="1"/>
        <v>249.00000000002365</v>
      </c>
      <c r="H48" s="4">
        <f t="shared" si="3"/>
        <v>42</v>
      </c>
      <c r="I48" s="52"/>
      <c r="J48" s="44">
        <v>2</v>
      </c>
    </row>
    <row r="49" spans="1:9" ht="38" x14ac:dyDescent="0.7">
      <c r="A49" s="22">
        <v>46</v>
      </c>
      <c r="B49" s="23">
        <v>854.31600000000003</v>
      </c>
      <c r="C49" s="23">
        <v>854.45299999999997</v>
      </c>
      <c r="D49" s="22" t="s">
        <v>7</v>
      </c>
      <c r="E49" s="36" t="s">
        <v>44</v>
      </c>
      <c r="F49" s="20" t="s">
        <v>29</v>
      </c>
      <c r="G49" s="21">
        <f t="shared" si="1"/>
        <v>136.99999999994361</v>
      </c>
      <c r="H49" s="4">
        <f t="shared" si="3"/>
        <v>24</v>
      </c>
      <c r="I49" s="52"/>
    </row>
    <row r="50" spans="1:9" ht="38" x14ac:dyDescent="0.7">
      <c r="A50" s="22">
        <v>47</v>
      </c>
      <c r="B50" s="23">
        <v>861.75</v>
      </c>
      <c r="C50" s="23">
        <v>862.25</v>
      </c>
      <c r="D50" s="22" t="s">
        <v>7</v>
      </c>
      <c r="E50" s="36" t="s">
        <v>44</v>
      </c>
      <c r="F50" s="20" t="s">
        <v>29</v>
      </c>
      <c r="G50" s="21">
        <f t="shared" si="1"/>
        <v>500</v>
      </c>
      <c r="H50" s="4">
        <f t="shared" si="3"/>
        <v>84</v>
      </c>
      <c r="I50" s="52"/>
    </row>
    <row r="51" spans="1:9" ht="21.6" x14ac:dyDescent="0.7">
      <c r="A51" s="22">
        <v>48</v>
      </c>
      <c r="B51" s="23">
        <v>866.85</v>
      </c>
      <c r="C51" s="23">
        <v>867.41</v>
      </c>
      <c r="D51" s="22" t="s">
        <v>42</v>
      </c>
      <c r="E51" s="36" t="s">
        <v>43</v>
      </c>
      <c r="F51" s="20" t="s">
        <v>29</v>
      </c>
      <c r="G51" s="21">
        <f t="shared" si="1"/>
        <v>559.99999999994543</v>
      </c>
      <c r="H51" s="4">
        <f>ROUNDUP(G51/12,0)</f>
        <v>47</v>
      </c>
      <c r="I51" s="52"/>
    </row>
    <row r="52" spans="1:9" ht="38" x14ac:dyDescent="0.7">
      <c r="A52" s="22">
        <v>49</v>
      </c>
      <c r="B52" s="23">
        <v>873.11500000000001</v>
      </c>
      <c r="C52" s="23">
        <v>873.49300000000005</v>
      </c>
      <c r="D52" s="22" t="s">
        <v>7</v>
      </c>
      <c r="E52" s="36" t="s">
        <v>44</v>
      </c>
      <c r="F52" s="20" t="s">
        <v>29</v>
      </c>
      <c r="G52" s="26">
        <f t="shared" si="1"/>
        <v>378.00000000004275</v>
      </c>
      <c r="H52" s="4">
        <f t="shared" ref="H52:H53" si="4">ROUNDUP(G52/12,0)*2</f>
        <v>64</v>
      </c>
      <c r="I52" s="52"/>
    </row>
    <row r="53" spans="1:9" ht="38" x14ac:dyDescent="0.7">
      <c r="A53" s="22">
        <v>50</v>
      </c>
      <c r="B53" s="23">
        <v>877.98199999999997</v>
      </c>
      <c r="C53" s="24">
        <v>878.452</v>
      </c>
      <c r="D53" s="25" t="s">
        <v>7</v>
      </c>
      <c r="E53" s="37" t="s">
        <v>44</v>
      </c>
      <c r="F53" s="28" t="s">
        <v>29</v>
      </c>
      <c r="G53" s="29">
        <f t="shared" si="1"/>
        <v>470.00000000002728</v>
      </c>
      <c r="H53" s="4">
        <f t="shared" si="4"/>
        <v>80</v>
      </c>
      <c r="I53" s="53"/>
    </row>
    <row r="54" spans="1:9" x14ac:dyDescent="0.3">
      <c r="C54" s="54" t="s">
        <v>5</v>
      </c>
      <c r="D54" s="54"/>
      <c r="E54" s="54"/>
      <c r="F54" s="54"/>
      <c r="G54" s="54"/>
      <c r="H54" s="27">
        <f>SUM(H4:H53)</f>
        <v>1820</v>
      </c>
    </row>
  </sheetData>
  <autoFilter ref="A3:I54" xr:uid="{0DFBFB73-ABE5-474A-8742-CBB540CBA735}"/>
  <mergeCells count="11">
    <mergeCell ref="I4:I53"/>
    <mergeCell ref="C54:G54"/>
    <mergeCell ref="H2:H3"/>
    <mergeCell ref="F2:F3"/>
    <mergeCell ref="A1:I1"/>
    <mergeCell ref="A2:A3"/>
    <mergeCell ref="B2:C2"/>
    <mergeCell ref="D2:D3"/>
    <mergeCell ref="E2:E3"/>
    <mergeCell ref="G2:G3"/>
    <mergeCell ref="I2:I3"/>
  </mergeCells>
  <printOptions horizontalCentered="1"/>
  <pageMargins left="0.47244094488188981" right="0.47244094488188981" top="0.47244094488188981" bottom="0.47244094488188981" header="0.19685039370078741" footer="0.19685039370078741"/>
  <pageSetup fitToHeight="4" orientation="portrait"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view="pageBreakPreview" zoomScaleNormal="100" zoomScaleSheetLayoutView="100" workbookViewId="0">
      <pane xSplit="6" ySplit="2" topLeftCell="G3" activePane="bottomRight" state="frozen"/>
      <selection pane="topRight" activeCell="G1" sqref="G1"/>
      <selection pane="bottomLeft" activeCell="A3" sqref="A3"/>
      <selection pane="bottomRight" activeCell="G3" sqref="G3"/>
    </sheetView>
  </sheetViews>
  <sheetFormatPr defaultColWidth="8.6640625" defaultRowHeight="21.6" x14ac:dyDescent="0.7"/>
  <cols>
    <col min="1" max="1" width="8.6640625" style="1"/>
    <col min="2" max="2" width="10.5546875" style="1" customWidth="1"/>
    <col min="3" max="3" width="10.33203125" style="1" bestFit="1" customWidth="1"/>
    <col min="4" max="4" width="9.6640625" style="1" customWidth="1"/>
    <col min="5" max="5" width="11.33203125" style="40" bestFit="1" customWidth="1"/>
    <col min="6" max="6" width="10.88671875" style="1" customWidth="1"/>
    <col min="7" max="7" width="12.6640625" style="1" customWidth="1"/>
    <col min="8" max="8" width="20.109375" style="1" customWidth="1"/>
    <col min="9" max="16384" width="8.6640625" style="1"/>
  </cols>
  <sheetData>
    <row r="1" spans="1:8" x14ac:dyDescent="0.7">
      <c r="A1" s="70" t="s">
        <v>32</v>
      </c>
      <c r="B1" s="70"/>
      <c r="C1" s="70"/>
      <c r="D1" s="70"/>
      <c r="E1" s="70"/>
      <c r="F1" s="70"/>
      <c r="G1" s="70"/>
      <c r="H1" s="70"/>
    </row>
    <row r="2" spans="1:8" x14ac:dyDescent="0.7">
      <c r="A2" s="71" t="s">
        <v>0</v>
      </c>
      <c r="B2" s="71" t="s">
        <v>1</v>
      </c>
      <c r="C2" s="71" t="s">
        <v>2</v>
      </c>
      <c r="D2" s="71" t="s">
        <v>6</v>
      </c>
      <c r="E2" s="72" t="s">
        <v>8</v>
      </c>
      <c r="F2" s="71" t="s">
        <v>3</v>
      </c>
      <c r="G2" s="71" t="s">
        <v>5</v>
      </c>
      <c r="H2" s="71" t="s">
        <v>4</v>
      </c>
    </row>
    <row r="3" spans="1:8" ht="21.45" customHeight="1" x14ac:dyDescent="0.7">
      <c r="A3" s="2">
        <v>1</v>
      </c>
      <c r="B3" s="3">
        <v>879.9</v>
      </c>
      <c r="C3" s="3">
        <v>880.2</v>
      </c>
      <c r="D3" s="3" t="s">
        <v>7</v>
      </c>
      <c r="E3" s="39" t="s">
        <v>9</v>
      </c>
      <c r="F3" s="4">
        <f>(C3-B3)*1000</f>
        <v>300.00000000006821</v>
      </c>
      <c r="G3" s="4">
        <f>ROUNDUP(F3/12,0)</f>
        <v>26</v>
      </c>
      <c r="H3" s="56" t="s">
        <v>33</v>
      </c>
    </row>
    <row r="4" spans="1:8" x14ac:dyDescent="0.7">
      <c r="A4" s="2">
        <f>A3+1</f>
        <v>2</v>
      </c>
      <c r="B4" s="3">
        <v>883.97</v>
      </c>
      <c r="C4" s="3">
        <v>884.37</v>
      </c>
      <c r="D4" s="3" t="s">
        <v>7</v>
      </c>
      <c r="E4" s="39" t="s">
        <v>9</v>
      </c>
      <c r="F4" s="4">
        <f t="shared" ref="F4:F33" si="0">(C4-B4)*1000</f>
        <v>399.99999999997726</v>
      </c>
      <c r="G4" s="4">
        <f t="shared" ref="G4:G33" si="1">ROUNDUP(F4/12,0)</f>
        <v>34</v>
      </c>
      <c r="H4" s="57"/>
    </row>
    <row r="5" spans="1:8" x14ac:dyDescent="0.7">
      <c r="A5" s="2">
        <f t="shared" ref="A5:A33" si="2">A4+1</f>
        <v>3</v>
      </c>
      <c r="B5" s="3">
        <v>886.97</v>
      </c>
      <c r="C5" s="3">
        <v>887.47</v>
      </c>
      <c r="D5" s="3" t="s">
        <v>7</v>
      </c>
      <c r="E5" s="39" t="s">
        <v>9</v>
      </c>
      <c r="F5" s="4">
        <f t="shared" si="0"/>
        <v>500</v>
      </c>
      <c r="G5" s="4">
        <f t="shared" si="1"/>
        <v>42</v>
      </c>
      <c r="H5" s="57"/>
    </row>
    <row r="6" spans="1:8" x14ac:dyDescent="0.7">
      <c r="A6" s="2">
        <f t="shared" si="2"/>
        <v>4</v>
      </c>
      <c r="B6" s="3">
        <v>888.2</v>
      </c>
      <c r="C6" s="3">
        <v>888.4</v>
      </c>
      <c r="D6" s="3" t="s">
        <v>7</v>
      </c>
      <c r="E6" s="39" t="s">
        <v>9</v>
      </c>
      <c r="F6" s="4">
        <f t="shared" si="0"/>
        <v>199.99999999993179</v>
      </c>
      <c r="G6" s="4">
        <f t="shared" si="1"/>
        <v>17</v>
      </c>
      <c r="H6" s="57"/>
    </row>
    <row r="7" spans="1:8" x14ac:dyDescent="0.7">
      <c r="A7" s="2">
        <f t="shared" si="2"/>
        <v>5</v>
      </c>
      <c r="B7" s="3">
        <v>1358</v>
      </c>
      <c r="C7" s="3">
        <v>1358.4</v>
      </c>
      <c r="D7" s="3" t="s">
        <v>7</v>
      </c>
      <c r="E7" s="39" t="s">
        <v>9</v>
      </c>
      <c r="F7" s="4">
        <f t="shared" si="0"/>
        <v>400.00000000009095</v>
      </c>
      <c r="G7" s="4">
        <f t="shared" si="1"/>
        <v>34</v>
      </c>
      <c r="H7" s="57"/>
    </row>
    <row r="8" spans="1:8" x14ac:dyDescent="0.7">
      <c r="A8" s="2">
        <f t="shared" si="2"/>
        <v>6</v>
      </c>
      <c r="B8" s="3">
        <v>1359</v>
      </c>
      <c r="C8" s="3">
        <v>1359.4</v>
      </c>
      <c r="D8" s="3" t="s">
        <v>7</v>
      </c>
      <c r="E8" s="39" t="s">
        <v>9</v>
      </c>
      <c r="F8" s="4">
        <f t="shared" si="0"/>
        <v>400.00000000009095</v>
      </c>
      <c r="G8" s="4">
        <f t="shared" si="1"/>
        <v>34</v>
      </c>
      <c r="H8" s="57"/>
    </row>
    <row r="9" spans="1:8" x14ac:dyDescent="0.7">
      <c r="A9" s="2">
        <f t="shared" si="2"/>
        <v>7</v>
      </c>
      <c r="B9" s="3">
        <v>1359.7</v>
      </c>
      <c r="C9" s="3">
        <v>1360.1</v>
      </c>
      <c r="D9" s="3" t="s">
        <v>7</v>
      </c>
      <c r="E9" s="39" t="s">
        <v>9</v>
      </c>
      <c r="F9" s="4">
        <f t="shared" si="0"/>
        <v>399.99999999986358</v>
      </c>
      <c r="G9" s="4">
        <f t="shared" si="1"/>
        <v>34</v>
      </c>
      <c r="H9" s="57"/>
    </row>
    <row r="10" spans="1:8" x14ac:dyDescent="0.7">
      <c r="A10" s="2">
        <f t="shared" si="2"/>
        <v>8</v>
      </c>
      <c r="B10" s="3">
        <v>1363.8</v>
      </c>
      <c r="C10" s="3">
        <v>1364.7</v>
      </c>
      <c r="D10" s="3" t="s">
        <v>7</v>
      </c>
      <c r="E10" s="39" t="s">
        <v>9</v>
      </c>
      <c r="F10" s="4">
        <f t="shared" si="0"/>
        <v>900.00000000009095</v>
      </c>
      <c r="G10" s="4">
        <f t="shared" si="1"/>
        <v>76</v>
      </c>
      <c r="H10" s="57"/>
    </row>
    <row r="11" spans="1:8" x14ac:dyDescent="0.7">
      <c r="A11" s="2">
        <f t="shared" si="2"/>
        <v>9</v>
      </c>
      <c r="B11" s="3">
        <v>1368.3</v>
      </c>
      <c r="C11" s="3">
        <v>1369.1</v>
      </c>
      <c r="D11" s="3" t="s">
        <v>7</v>
      </c>
      <c r="E11" s="39" t="s">
        <v>9</v>
      </c>
      <c r="F11" s="4">
        <f t="shared" si="0"/>
        <v>799.99999999995453</v>
      </c>
      <c r="G11" s="4">
        <f t="shared" si="1"/>
        <v>67</v>
      </c>
      <c r="H11" s="57"/>
    </row>
    <row r="12" spans="1:8" x14ac:dyDescent="0.7">
      <c r="A12" s="2">
        <f t="shared" si="2"/>
        <v>10</v>
      </c>
      <c r="B12" s="3">
        <v>1370</v>
      </c>
      <c r="C12" s="3">
        <v>1370.8</v>
      </c>
      <c r="D12" s="3" t="s">
        <v>7</v>
      </c>
      <c r="E12" s="39" t="s">
        <v>9</v>
      </c>
      <c r="F12" s="4">
        <f t="shared" si="0"/>
        <v>799.99999999995453</v>
      </c>
      <c r="G12" s="4">
        <f t="shared" si="1"/>
        <v>67</v>
      </c>
      <c r="H12" s="57"/>
    </row>
    <row r="13" spans="1:8" x14ac:dyDescent="0.7">
      <c r="A13" s="2">
        <f t="shared" si="2"/>
        <v>11</v>
      </c>
      <c r="B13" s="3">
        <v>1371.6</v>
      </c>
      <c r="C13" s="3">
        <v>1373.3</v>
      </c>
      <c r="D13" s="3" t="s">
        <v>7</v>
      </c>
      <c r="E13" s="39" t="s">
        <v>9</v>
      </c>
      <c r="F13" s="4">
        <f t="shared" si="0"/>
        <v>1700.0000000000455</v>
      </c>
      <c r="G13" s="4">
        <f t="shared" si="1"/>
        <v>142</v>
      </c>
      <c r="H13" s="57"/>
    </row>
    <row r="14" spans="1:8" x14ac:dyDescent="0.7">
      <c r="A14" s="2">
        <f t="shared" si="2"/>
        <v>12</v>
      </c>
      <c r="B14" s="3">
        <v>1373.5</v>
      </c>
      <c r="C14" s="3">
        <v>1374.1</v>
      </c>
      <c r="D14" s="3" t="s">
        <v>7</v>
      </c>
      <c r="E14" s="39" t="s">
        <v>9</v>
      </c>
      <c r="F14" s="4">
        <f t="shared" si="0"/>
        <v>599.99999999990905</v>
      </c>
      <c r="G14" s="4">
        <f t="shared" si="1"/>
        <v>50</v>
      </c>
      <c r="H14" s="57"/>
    </row>
    <row r="15" spans="1:8" x14ac:dyDescent="0.7">
      <c r="A15" s="2">
        <f t="shared" si="2"/>
        <v>13</v>
      </c>
      <c r="B15" s="3">
        <v>1374.9</v>
      </c>
      <c r="C15" s="3">
        <v>1375.2</v>
      </c>
      <c r="D15" s="3" t="s">
        <v>7</v>
      </c>
      <c r="E15" s="39" t="s">
        <v>9</v>
      </c>
      <c r="F15" s="4">
        <f t="shared" si="0"/>
        <v>299.99999999995453</v>
      </c>
      <c r="G15" s="4">
        <f t="shared" si="1"/>
        <v>25</v>
      </c>
      <c r="H15" s="57"/>
    </row>
    <row r="16" spans="1:8" x14ac:dyDescent="0.7">
      <c r="A16" s="2">
        <f t="shared" si="2"/>
        <v>14</v>
      </c>
      <c r="B16" s="3">
        <v>1376</v>
      </c>
      <c r="C16" s="3">
        <v>1376.4</v>
      </c>
      <c r="D16" s="3" t="s">
        <v>7</v>
      </c>
      <c r="E16" s="39" t="s">
        <v>9</v>
      </c>
      <c r="F16" s="4">
        <f t="shared" si="0"/>
        <v>400.00000000009095</v>
      </c>
      <c r="G16" s="4">
        <f t="shared" si="1"/>
        <v>34</v>
      </c>
      <c r="H16" s="57"/>
    </row>
    <row r="17" spans="1:8" x14ac:dyDescent="0.7">
      <c r="A17" s="2">
        <f t="shared" si="2"/>
        <v>15</v>
      </c>
      <c r="B17" s="3">
        <v>1378.6</v>
      </c>
      <c r="C17" s="3">
        <v>1380.1</v>
      </c>
      <c r="D17" s="3" t="s">
        <v>7</v>
      </c>
      <c r="E17" s="39" t="s">
        <v>9</v>
      </c>
      <c r="F17" s="4">
        <f t="shared" si="0"/>
        <v>1500</v>
      </c>
      <c r="G17" s="4">
        <f t="shared" si="1"/>
        <v>125</v>
      </c>
      <c r="H17" s="57"/>
    </row>
    <row r="18" spans="1:8" x14ac:dyDescent="0.7">
      <c r="A18" s="2">
        <f t="shared" si="2"/>
        <v>16</v>
      </c>
      <c r="B18" s="3">
        <v>1382.5</v>
      </c>
      <c r="C18" s="3">
        <v>1382.7</v>
      </c>
      <c r="D18" s="3" t="s">
        <v>7</v>
      </c>
      <c r="E18" s="39" t="s">
        <v>9</v>
      </c>
      <c r="F18" s="4">
        <f t="shared" si="0"/>
        <v>200.00000000004547</v>
      </c>
      <c r="G18" s="4">
        <f t="shared" si="1"/>
        <v>17</v>
      </c>
      <c r="H18" s="57"/>
    </row>
    <row r="19" spans="1:8" x14ac:dyDescent="0.7">
      <c r="A19" s="2">
        <f t="shared" si="2"/>
        <v>17</v>
      </c>
      <c r="B19" s="3">
        <v>1382.9</v>
      </c>
      <c r="C19" s="3">
        <v>1383.6</v>
      </c>
      <c r="D19" s="3" t="s">
        <v>7</v>
      </c>
      <c r="E19" s="39" t="s">
        <v>9</v>
      </c>
      <c r="F19" s="4">
        <f t="shared" si="0"/>
        <v>699.9999999998181</v>
      </c>
      <c r="G19" s="4">
        <f t="shared" si="1"/>
        <v>59</v>
      </c>
      <c r="H19" s="57"/>
    </row>
    <row r="20" spans="1:8" x14ac:dyDescent="0.7">
      <c r="A20" s="2">
        <f t="shared" si="2"/>
        <v>18</v>
      </c>
      <c r="B20" s="3">
        <v>1384.4</v>
      </c>
      <c r="C20" s="3">
        <v>1384.6</v>
      </c>
      <c r="D20" s="3" t="s">
        <v>7</v>
      </c>
      <c r="E20" s="39" t="s">
        <v>9</v>
      </c>
      <c r="F20" s="4">
        <f t="shared" si="0"/>
        <v>199.9999999998181</v>
      </c>
      <c r="G20" s="4">
        <f t="shared" si="1"/>
        <v>17</v>
      </c>
      <c r="H20" s="57"/>
    </row>
    <row r="21" spans="1:8" x14ac:dyDescent="0.7">
      <c r="A21" s="2">
        <f t="shared" si="2"/>
        <v>19</v>
      </c>
      <c r="B21" s="3">
        <v>1401.8</v>
      </c>
      <c r="C21" s="3">
        <v>1402.1</v>
      </c>
      <c r="D21" s="3" t="s">
        <v>7</v>
      </c>
      <c r="E21" s="39" t="s">
        <v>9</v>
      </c>
      <c r="F21" s="4">
        <f t="shared" si="0"/>
        <v>299.99999999995453</v>
      </c>
      <c r="G21" s="4">
        <f t="shared" si="1"/>
        <v>25</v>
      </c>
      <c r="H21" s="57"/>
    </row>
    <row r="22" spans="1:8" x14ac:dyDescent="0.7">
      <c r="A22" s="2">
        <f t="shared" si="2"/>
        <v>20</v>
      </c>
      <c r="B22" s="3">
        <v>1402.9</v>
      </c>
      <c r="C22" s="3">
        <v>1403.5</v>
      </c>
      <c r="D22" s="3" t="s">
        <v>7</v>
      </c>
      <c r="E22" s="39" t="s">
        <v>9</v>
      </c>
      <c r="F22" s="4">
        <f t="shared" si="0"/>
        <v>599.99999999990905</v>
      </c>
      <c r="G22" s="4">
        <f t="shared" si="1"/>
        <v>50</v>
      </c>
      <c r="H22" s="57"/>
    </row>
    <row r="23" spans="1:8" x14ac:dyDescent="0.7">
      <c r="A23" s="2">
        <f t="shared" si="2"/>
        <v>21</v>
      </c>
      <c r="B23" s="3">
        <v>1405.3</v>
      </c>
      <c r="C23" s="3">
        <v>1405.8</v>
      </c>
      <c r="D23" s="3" t="s">
        <v>7</v>
      </c>
      <c r="E23" s="39" t="s">
        <v>9</v>
      </c>
      <c r="F23" s="4">
        <f t="shared" si="0"/>
        <v>500</v>
      </c>
      <c r="G23" s="4">
        <f t="shared" si="1"/>
        <v>42</v>
      </c>
      <c r="H23" s="57"/>
    </row>
    <row r="24" spans="1:8" x14ac:dyDescent="0.7">
      <c r="A24" s="2">
        <f t="shared" si="2"/>
        <v>22</v>
      </c>
      <c r="B24" s="3">
        <v>1408.1</v>
      </c>
      <c r="C24" s="3">
        <v>1408.3</v>
      </c>
      <c r="D24" s="3" t="s">
        <v>7</v>
      </c>
      <c r="E24" s="39" t="s">
        <v>9</v>
      </c>
      <c r="F24" s="4">
        <f t="shared" si="0"/>
        <v>200.00000000004547</v>
      </c>
      <c r="G24" s="4">
        <f t="shared" si="1"/>
        <v>17</v>
      </c>
      <c r="H24" s="57"/>
    </row>
    <row r="25" spans="1:8" x14ac:dyDescent="0.7">
      <c r="A25" s="2">
        <f t="shared" si="2"/>
        <v>23</v>
      </c>
      <c r="B25" s="3">
        <v>1409.2</v>
      </c>
      <c r="C25" s="3">
        <v>1409.6</v>
      </c>
      <c r="D25" s="3" t="s">
        <v>7</v>
      </c>
      <c r="E25" s="39" t="s">
        <v>9</v>
      </c>
      <c r="F25" s="4">
        <f t="shared" si="0"/>
        <v>399.99999999986358</v>
      </c>
      <c r="G25" s="4">
        <f t="shared" si="1"/>
        <v>34</v>
      </c>
      <c r="H25" s="57"/>
    </row>
    <row r="26" spans="1:8" x14ac:dyDescent="0.7">
      <c r="A26" s="2">
        <f t="shared" si="2"/>
        <v>24</v>
      </c>
      <c r="B26" s="3">
        <v>1410</v>
      </c>
      <c r="C26" s="3">
        <v>1410.6</v>
      </c>
      <c r="D26" s="3" t="s">
        <v>7</v>
      </c>
      <c r="E26" s="39" t="s">
        <v>9</v>
      </c>
      <c r="F26" s="4">
        <f t="shared" si="0"/>
        <v>599.99999999990905</v>
      </c>
      <c r="G26" s="4">
        <f t="shared" si="1"/>
        <v>50</v>
      </c>
      <c r="H26" s="57"/>
    </row>
    <row r="27" spans="1:8" x14ac:dyDescent="0.7">
      <c r="A27" s="2">
        <f t="shared" si="2"/>
        <v>25</v>
      </c>
      <c r="B27" s="3">
        <v>1410.8</v>
      </c>
      <c r="C27" s="3">
        <v>1411.1</v>
      </c>
      <c r="D27" s="3" t="s">
        <v>7</v>
      </c>
      <c r="E27" s="39" t="s">
        <v>9</v>
      </c>
      <c r="F27" s="4">
        <f t="shared" si="0"/>
        <v>299.99999999995453</v>
      </c>
      <c r="G27" s="4">
        <f t="shared" si="1"/>
        <v>25</v>
      </c>
      <c r="H27" s="57"/>
    </row>
    <row r="28" spans="1:8" x14ac:dyDescent="0.7">
      <c r="A28" s="2">
        <f t="shared" si="2"/>
        <v>26</v>
      </c>
      <c r="B28" s="3">
        <v>1420</v>
      </c>
      <c r="C28" s="3">
        <v>1420.6</v>
      </c>
      <c r="D28" s="3" t="s">
        <v>7</v>
      </c>
      <c r="E28" s="39" t="s">
        <v>9</v>
      </c>
      <c r="F28" s="4">
        <f t="shared" si="0"/>
        <v>599.99999999990905</v>
      </c>
      <c r="G28" s="4">
        <f t="shared" si="1"/>
        <v>50</v>
      </c>
      <c r="H28" s="57"/>
    </row>
    <row r="29" spans="1:8" x14ac:dyDescent="0.7">
      <c r="A29" s="2">
        <f t="shared" si="2"/>
        <v>27</v>
      </c>
      <c r="B29" s="3">
        <v>1422.2</v>
      </c>
      <c r="C29" s="3">
        <v>1422.8</v>
      </c>
      <c r="D29" s="3" t="s">
        <v>7</v>
      </c>
      <c r="E29" s="39" t="s">
        <v>9</v>
      </c>
      <c r="F29" s="4">
        <f t="shared" si="0"/>
        <v>599.99999999990905</v>
      </c>
      <c r="G29" s="4">
        <f t="shared" si="1"/>
        <v>50</v>
      </c>
      <c r="H29" s="57"/>
    </row>
    <row r="30" spans="1:8" x14ac:dyDescent="0.7">
      <c r="A30" s="2">
        <f t="shared" si="2"/>
        <v>28</v>
      </c>
      <c r="B30" s="3">
        <v>1423.1</v>
      </c>
      <c r="C30" s="3">
        <v>1423.6</v>
      </c>
      <c r="D30" s="3" t="s">
        <v>7</v>
      </c>
      <c r="E30" s="39" t="s">
        <v>9</v>
      </c>
      <c r="F30" s="4">
        <f t="shared" si="0"/>
        <v>500</v>
      </c>
      <c r="G30" s="4">
        <f t="shared" si="1"/>
        <v>42</v>
      </c>
      <c r="H30" s="57"/>
    </row>
    <row r="31" spans="1:8" x14ac:dyDescent="0.7">
      <c r="A31" s="2">
        <f t="shared" si="2"/>
        <v>29</v>
      </c>
      <c r="B31" s="3">
        <v>1424</v>
      </c>
      <c r="C31" s="3">
        <v>1424.3</v>
      </c>
      <c r="D31" s="3" t="s">
        <v>7</v>
      </c>
      <c r="E31" s="39" t="s">
        <v>9</v>
      </c>
      <c r="F31" s="4">
        <f t="shared" si="0"/>
        <v>299.99999999995453</v>
      </c>
      <c r="G31" s="4">
        <f t="shared" si="1"/>
        <v>25</v>
      </c>
      <c r="H31" s="57"/>
    </row>
    <row r="32" spans="1:8" x14ac:dyDescent="0.7">
      <c r="A32" s="2">
        <f t="shared" si="2"/>
        <v>30</v>
      </c>
      <c r="B32" s="3">
        <v>1424.6</v>
      </c>
      <c r="C32" s="3">
        <v>1424.8</v>
      </c>
      <c r="D32" s="3" t="s">
        <v>7</v>
      </c>
      <c r="E32" s="39" t="s">
        <v>9</v>
      </c>
      <c r="F32" s="4">
        <f t="shared" si="0"/>
        <v>200.00000000004547</v>
      </c>
      <c r="G32" s="4">
        <f t="shared" si="1"/>
        <v>17</v>
      </c>
      <c r="H32" s="57"/>
    </row>
    <row r="33" spans="1:8" x14ac:dyDescent="0.7">
      <c r="A33" s="2">
        <f t="shared" si="2"/>
        <v>31</v>
      </c>
      <c r="B33" s="3">
        <v>1426.7</v>
      </c>
      <c r="C33" s="3">
        <v>1427.1</v>
      </c>
      <c r="D33" s="3" t="s">
        <v>7</v>
      </c>
      <c r="E33" s="39" t="s">
        <v>9</v>
      </c>
      <c r="F33" s="4">
        <f t="shared" si="0"/>
        <v>399.99999999986358</v>
      </c>
      <c r="G33" s="4">
        <f t="shared" si="1"/>
        <v>34</v>
      </c>
      <c r="H33" s="58"/>
    </row>
    <row r="34" spans="1:8" x14ac:dyDescent="0.7">
      <c r="C34" s="55" t="s">
        <v>10</v>
      </c>
      <c r="D34" s="55"/>
      <c r="E34" s="55"/>
      <c r="F34" s="5">
        <f>SUM(F3:F33)</f>
        <v>16199.999999999021</v>
      </c>
      <c r="G34" s="5">
        <f>SUM(G3:G33)</f>
        <v>1361</v>
      </c>
    </row>
  </sheetData>
  <autoFilter ref="A2:H2" xr:uid="{00000000-0001-0000-0000-000000000000}"/>
  <mergeCells count="3">
    <mergeCell ref="A1:H1"/>
    <mergeCell ref="C34:E34"/>
    <mergeCell ref="H3:H33"/>
  </mergeCells>
  <printOptions horizontalCentered="1"/>
  <pageMargins left="0.47244094488188981" right="0.47244094488188981" top="0.47244094488188981" bottom="0.47244094488188981" header="0.19685039370078741" footer="0.19685039370078741"/>
  <pageSetup paperSize="9" scale="99" fitToHeight="4" orientation="portrait"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4E569-7711-4803-8992-39C8FD7BA38D}">
  <sheetPr>
    <pageSetUpPr fitToPage="1"/>
  </sheetPr>
  <dimension ref="A1:F126"/>
  <sheetViews>
    <sheetView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F3" sqref="F3"/>
    </sheetView>
  </sheetViews>
  <sheetFormatPr defaultColWidth="8.6640625" defaultRowHeight="21.6" x14ac:dyDescent="0.7"/>
  <cols>
    <col min="1" max="1" width="6.33203125" style="1" customWidth="1"/>
    <col min="2" max="4" width="12.6640625" style="1" customWidth="1"/>
    <col min="5" max="5" width="17.33203125" style="1" customWidth="1"/>
    <col min="6" max="6" width="15.6640625" style="1" customWidth="1"/>
    <col min="7" max="16384" width="8.6640625" style="1"/>
  </cols>
  <sheetData>
    <row r="1" spans="1:6" x14ac:dyDescent="0.7">
      <c r="A1" s="73" t="s">
        <v>45</v>
      </c>
      <c r="B1" s="73"/>
      <c r="C1" s="73"/>
      <c r="D1" s="73"/>
      <c r="E1" s="73"/>
      <c r="F1" s="73"/>
    </row>
    <row r="2" spans="1:6" x14ac:dyDescent="0.7">
      <c r="A2" s="74" t="s">
        <v>11</v>
      </c>
      <c r="B2" s="74" t="s">
        <v>17</v>
      </c>
      <c r="C2" s="74" t="s">
        <v>34</v>
      </c>
      <c r="D2" s="74" t="s">
        <v>5</v>
      </c>
      <c r="E2" s="74" t="s">
        <v>47</v>
      </c>
      <c r="F2" s="74" t="s">
        <v>12</v>
      </c>
    </row>
    <row r="3" spans="1:6" x14ac:dyDescent="0.7">
      <c r="A3" s="6">
        <v>1</v>
      </c>
      <c r="B3" s="8">
        <v>663.9</v>
      </c>
      <c r="C3" s="8" t="s">
        <v>29</v>
      </c>
      <c r="D3" s="6">
        <v>1</v>
      </c>
      <c r="E3" s="6" t="s">
        <v>13</v>
      </c>
      <c r="F3" s="12" t="s">
        <v>18</v>
      </c>
    </row>
    <row r="4" spans="1:6" x14ac:dyDescent="0.7">
      <c r="A4" s="6">
        <f>A3+1</f>
        <v>2</v>
      </c>
      <c r="B4" s="8">
        <v>672.5</v>
      </c>
      <c r="C4" s="8" t="s">
        <v>29</v>
      </c>
      <c r="D4" s="6">
        <v>1</v>
      </c>
      <c r="E4" s="6" t="s">
        <v>13</v>
      </c>
      <c r="F4" s="12" t="s">
        <v>18</v>
      </c>
    </row>
    <row r="5" spans="1:6" x14ac:dyDescent="0.7">
      <c r="A5" s="6">
        <f t="shared" ref="A5:A68" si="0">A4+1</f>
        <v>3</v>
      </c>
      <c r="B5" s="8">
        <v>675.08</v>
      </c>
      <c r="C5" s="8" t="s">
        <v>29</v>
      </c>
      <c r="D5" s="6">
        <v>1</v>
      </c>
      <c r="E5" s="6" t="s">
        <v>13</v>
      </c>
      <c r="F5" s="12" t="s">
        <v>18</v>
      </c>
    </row>
    <row r="6" spans="1:6" x14ac:dyDescent="0.7">
      <c r="A6" s="6">
        <f t="shared" si="0"/>
        <v>4</v>
      </c>
      <c r="B6" s="8">
        <v>677.08</v>
      </c>
      <c r="C6" s="8" t="s">
        <v>29</v>
      </c>
      <c r="D6" s="6">
        <v>1</v>
      </c>
      <c r="E6" s="6" t="s">
        <v>13</v>
      </c>
      <c r="F6" s="12" t="s">
        <v>18</v>
      </c>
    </row>
    <row r="7" spans="1:6" x14ac:dyDescent="0.7">
      <c r="A7" s="6">
        <f t="shared" si="0"/>
        <v>5</v>
      </c>
      <c r="B7" s="8">
        <v>678.75</v>
      </c>
      <c r="C7" s="8" t="s">
        <v>29</v>
      </c>
      <c r="D7" s="6">
        <v>1</v>
      </c>
      <c r="E7" s="6" t="s">
        <v>13</v>
      </c>
      <c r="F7" s="12" t="s">
        <v>18</v>
      </c>
    </row>
    <row r="8" spans="1:6" x14ac:dyDescent="0.7">
      <c r="A8" s="6">
        <f t="shared" si="0"/>
        <v>6</v>
      </c>
      <c r="B8" s="8">
        <v>683.85</v>
      </c>
      <c r="C8" s="8" t="s">
        <v>29</v>
      </c>
      <c r="D8" s="6">
        <v>1</v>
      </c>
      <c r="E8" s="6" t="s">
        <v>13</v>
      </c>
      <c r="F8" s="12" t="s">
        <v>18</v>
      </c>
    </row>
    <row r="9" spans="1:6" x14ac:dyDescent="0.7">
      <c r="A9" s="6">
        <f t="shared" si="0"/>
        <v>7</v>
      </c>
      <c r="B9" s="8">
        <v>687.8</v>
      </c>
      <c r="C9" s="8" t="s">
        <v>29</v>
      </c>
      <c r="D9" s="6">
        <v>1</v>
      </c>
      <c r="E9" s="6" t="s">
        <v>13</v>
      </c>
      <c r="F9" s="12" t="s">
        <v>18</v>
      </c>
    </row>
    <row r="10" spans="1:6" x14ac:dyDescent="0.7">
      <c r="A10" s="6">
        <f t="shared" si="0"/>
        <v>8</v>
      </c>
      <c r="B10" s="8">
        <v>694.15</v>
      </c>
      <c r="C10" s="8" t="s">
        <v>29</v>
      </c>
      <c r="D10" s="6">
        <v>1</v>
      </c>
      <c r="E10" s="6" t="s">
        <v>13</v>
      </c>
      <c r="F10" s="12" t="s">
        <v>18</v>
      </c>
    </row>
    <row r="11" spans="1:6" x14ac:dyDescent="0.7">
      <c r="A11" s="6">
        <f t="shared" si="0"/>
        <v>9</v>
      </c>
      <c r="B11" s="8">
        <v>703.2</v>
      </c>
      <c r="C11" s="8" t="s">
        <v>29</v>
      </c>
      <c r="D11" s="6">
        <v>1</v>
      </c>
      <c r="E11" s="6" t="s">
        <v>13</v>
      </c>
      <c r="F11" s="12" t="s">
        <v>18</v>
      </c>
    </row>
    <row r="12" spans="1:6" x14ac:dyDescent="0.7">
      <c r="A12" s="6">
        <f t="shared" si="0"/>
        <v>10</v>
      </c>
      <c r="B12" s="8">
        <v>705.4</v>
      </c>
      <c r="C12" s="8" t="s">
        <v>29</v>
      </c>
      <c r="D12" s="6">
        <v>1</v>
      </c>
      <c r="E12" s="6" t="s">
        <v>13</v>
      </c>
      <c r="F12" s="12" t="s">
        <v>18</v>
      </c>
    </row>
    <row r="13" spans="1:6" x14ac:dyDescent="0.7">
      <c r="A13" s="6">
        <f t="shared" si="0"/>
        <v>11</v>
      </c>
      <c r="B13" s="8">
        <v>708.1</v>
      </c>
      <c r="C13" s="8" t="s">
        <v>29</v>
      </c>
      <c r="D13" s="6">
        <v>1</v>
      </c>
      <c r="E13" s="6" t="s">
        <v>13</v>
      </c>
      <c r="F13" s="12" t="s">
        <v>18</v>
      </c>
    </row>
    <row r="14" spans="1:6" x14ac:dyDescent="0.7">
      <c r="A14" s="6">
        <f t="shared" si="0"/>
        <v>12</v>
      </c>
      <c r="B14" s="8">
        <v>709.96</v>
      </c>
      <c r="C14" s="8" t="s">
        <v>29</v>
      </c>
      <c r="D14" s="6">
        <v>1</v>
      </c>
      <c r="E14" s="6" t="s">
        <v>13</v>
      </c>
      <c r="F14" s="12" t="s">
        <v>18</v>
      </c>
    </row>
    <row r="15" spans="1:6" x14ac:dyDescent="0.7">
      <c r="A15" s="6">
        <f t="shared" si="0"/>
        <v>13</v>
      </c>
      <c r="B15" s="8">
        <v>711.7</v>
      </c>
      <c r="C15" s="8" t="s">
        <v>29</v>
      </c>
      <c r="D15" s="6">
        <v>1</v>
      </c>
      <c r="E15" s="6" t="s">
        <v>13</v>
      </c>
      <c r="F15" s="12" t="s">
        <v>18</v>
      </c>
    </row>
    <row r="16" spans="1:6" x14ac:dyDescent="0.7">
      <c r="A16" s="6">
        <f t="shared" si="0"/>
        <v>14</v>
      </c>
      <c r="B16" s="8">
        <v>713</v>
      </c>
      <c r="C16" s="8" t="s">
        <v>29</v>
      </c>
      <c r="D16" s="6">
        <v>1</v>
      </c>
      <c r="E16" s="6" t="s">
        <v>13</v>
      </c>
      <c r="F16" s="12" t="s">
        <v>18</v>
      </c>
    </row>
    <row r="17" spans="1:6" x14ac:dyDescent="0.7">
      <c r="A17" s="6">
        <f t="shared" si="0"/>
        <v>15</v>
      </c>
      <c r="B17" s="8">
        <v>713.35</v>
      </c>
      <c r="C17" s="8" t="s">
        <v>29</v>
      </c>
      <c r="D17" s="6">
        <v>1</v>
      </c>
      <c r="E17" s="6" t="s">
        <v>13</v>
      </c>
      <c r="F17" s="12" t="s">
        <v>18</v>
      </c>
    </row>
    <row r="18" spans="1:6" x14ac:dyDescent="0.7">
      <c r="A18" s="6">
        <f t="shared" si="0"/>
        <v>16</v>
      </c>
      <c r="B18" s="8">
        <v>717.2</v>
      </c>
      <c r="C18" s="8" t="s">
        <v>29</v>
      </c>
      <c r="D18" s="6">
        <v>1</v>
      </c>
      <c r="E18" s="6" t="s">
        <v>13</v>
      </c>
      <c r="F18" s="12" t="s">
        <v>18</v>
      </c>
    </row>
    <row r="19" spans="1:6" x14ac:dyDescent="0.7">
      <c r="A19" s="6">
        <f t="shared" si="0"/>
        <v>17</v>
      </c>
      <c r="B19" s="8">
        <v>722.55</v>
      </c>
      <c r="C19" s="8" t="s">
        <v>29</v>
      </c>
      <c r="D19" s="6">
        <v>1</v>
      </c>
      <c r="E19" s="6" t="s">
        <v>13</v>
      </c>
      <c r="F19" s="12" t="s">
        <v>18</v>
      </c>
    </row>
    <row r="20" spans="1:6" x14ac:dyDescent="0.7">
      <c r="A20" s="6">
        <f t="shared" si="0"/>
        <v>18</v>
      </c>
      <c r="B20" s="14">
        <v>725.18499999999995</v>
      </c>
      <c r="C20" s="8" t="s">
        <v>29</v>
      </c>
      <c r="D20" s="6">
        <v>1</v>
      </c>
      <c r="E20" s="6" t="s">
        <v>13</v>
      </c>
      <c r="F20" s="12" t="s">
        <v>19</v>
      </c>
    </row>
    <row r="21" spans="1:6" x14ac:dyDescent="0.7">
      <c r="A21" s="6">
        <f t="shared" si="0"/>
        <v>19</v>
      </c>
      <c r="B21" s="14">
        <v>727.38</v>
      </c>
      <c r="C21" s="8" t="s">
        <v>29</v>
      </c>
      <c r="D21" s="6">
        <v>1</v>
      </c>
      <c r="E21" s="6" t="s">
        <v>13</v>
      </c>
      <c r="F21" s="12" t="s">
        <v>19</v>
      </c>
    </row>
    <row r="22" spans="1:6" x14ac:dyDescent="0.7">
      <c r="A22" s="6">
        <f t="shared" si="0"/>
        <v>20</v>
      </c>
      <c r="B22" s="14">
        <v>730.92</v>
      </c>
      <c r="C22" s="8" t="s">
        <v>29</v>
      </c>
      <c r="D22" s="6">
        <v>1</v>
      </c>
      <c r="E22" s="6" t="s">
        <v>13</v>
      </c>
      <c r="F22" s="12" t="s">
        <v>19</v>
      </c>
    </row>
    <row r="23" spans="1:6" x14ac:dyDescent="0.7">
      <c r="A23" s="6">
        <f t="shared" si="0"/>
        <v>21</v>
      </c>
      <c r="B23" s="14">
        <v>731.94</v>
      </c>
      <c r="C23" s="8" t="s">
        <v>29</v>
      </c>
      <c r="D23" s="6">
        <v>1</v>
      </c>
      <c r="E23" s="6" t="s">
        <v>13</v>
      </c>
      <c r="F23" s="12" t="s">
        <v>19</v>
      </c>
    </row>
    <row r="24" spans="1:6" x14ac:dyDescent="0.7">
      <c r="A24" s="6">
        <f t="shared" si="0"/>
        <v>22</v>
      </c>
      <c r="B24" s="14">
        <v>734.12</v>
      </c>
      <c r="C24" s="8" t="s">
        <v>29</v>
      </c>
      <c r="D24" s="6">
        <v>1</v>
      </c>
      <c r="E24" s="6" t="s">
        <v>13</v>
      </c>
      <c r="F24" s="12" t="s">
        <v>19</v>
      </c>
    </row>
    <row r="25" spans="1:6" x14ac:dyDescent="0.7">
      <c r="A25" s="6">
        <f t="shared" si="0"/>
        <v>23</v>
      </c>
      <c r="B25" s="14">
        <v>735.92</v>
      </c>
      <c r="C25" s="8" t="s">
        <v>29</v>
      </c>
      <c r="D25" s="6">
        <v>1</v>
      </c>
      <c r="E25" s="6" t="s">
        <v>13</v>
      </c>
      <c r="F25" s="12" t="s">
        <v>19</v>
      </c>
    </row>
    <row r="26" spans="1:6" x14ac:dyDescent="0.7">
      <c r="A26" s="6">
        <f t="shared" si="0"/>
        <v>24</v>
      </c>
      <c r="B26" s="14">
        <v>737.03</v>
      </c>
      <c r="C26" s="8" t="s">
        <v>29</v>
      </c>
      <c r="D26" s="6">
        <v>1</v>
      </c>
      <c r="E26" s="6" t="s">
        <v>13</v>
      </c>
      <c r="F26" s="12" t="s">
        <v>19</v>
      </c>
    </row>
    <row r="27" spans="1:6" x14ac:dyDescent="0.7">
      <c r="A27" s="6">
        <f t="shared" si="0"/>
        <v>25</v>
      </c>
      <c r="B27" s="14">
        <v>740.99</v>
      </c>
      <c r="C27" s="8" t="s">
        <v>29</v>
      </c>
      <c r="D27" s="6">
        <v>1</v>
      </c>
      <c r="E27" s="6" t="s">
        <v>13</v>
      </c>
      <c r="F27" s="12" t="s">
        <v>19</v>
      </c>
    </row>
    <row r="28" spans="1:6" x14ac:dyDescent="0.7">
      <c r="A28" s="6">
        <f t="shared" si="0"/>
        <v>26</v>
      </c>
      <c r="B28" s="14">
        <v>743.03</v>
      </c>
      <c r="C28" s="8" t="s">
        <v>29</v>
      </c>
      <c r="D28" s="6">
        <v>1</v>
      </c>
      <c r="E28" s="6" t="s">
        <v>13</v>
      </c>
      <c r="F28" s="12" t="s">
        <v>19</v>
      </c>
    </row>
    <row r="29" spans="1:6" x14ac:dyDescent="0.7">
      <c r="A29" s="6">
        <f t="shared" si="0"/>
        <v>27</v>
      </c>
      <c r="B29" s="14">
        <v>744.44</v>
      </c>
      <c r="C29" s="8" t="s">
        <v>29</v>
      </c>
      <c r="D29" s="6">
        <v>1</v>
      </c>
      <c r="E29" s="6" t="s">
        <v>13</v>
      </c>
      <c r="F29" s="12" t="s">
        <v>19</v>
      </c>
    </row>
    <row r="30" spans="1:6" x14ac:dyDescent="0.7">
      <c r="A30" s="6">
        <f t="shared" si="0"/>
        <v>28</v>
      </c>
      <c r="B30" s="14">
        <v>748.92</v>
      </c>
      <c r="C30" s="8" t="s">
        <v>29</v>
      </c>
      <c r="D30" s="6">
        <v>1</v>
      </c>
      <c r="E30" s="6" t="s">
        <v>13</v>
      </c>
      <c r="F30" s="12" t="s">
        <v>19</v>
      </c>
    </row>
    <row r="31" spans="1:6" x14ac:dyDescent="0.7">
      <c r="A31" s="6">
        <f t="shared" si="0"/>
        <v>29</v>
      </c>
      <c r="B31" s="14">
        <v>751.73</v>
      </c>
      <c r="C31" s="8" t="s">
        <v>29</v>
      </c>
      <c r="D31" s="6">
        <v>1</v>
      </c>
      <c r="E31" s="6" t="s">
        <v>13</v>
      </c>
      <c r="F31" s="12" t="s">
        <v>19</v>
      </c>
    </row>
    <row r="32" spans="1:6" x14ac:dyDescent="0.7">
      <c r="A32" s="6">
        <f t="shared" si="0"/>
        <v>30</v>
      </c>
      <c r="B32" s="14">
        <v>753.19</v>
      </c>
      <c r="C32" s="8" t="s">
        <v>29</v>
      </c>
      <c r="D32" s="6">
        <v>1</v>
      </c>
      <c r="E32" s="6" t="s">
        <v>13</v>
      </c>
      <c r="F32" s="12" t="s">
        <v>19</v>
      </c>
    </row>
    <row r="33" spans="1:6" x14ac:dyDescent="0.7">
      <c r="A33" s="6">
        <f t="shared" si="0"/>
        <v>31</v>
      </c>
      <c r="B33" s="14">
        <v>755.27</v>
      </c>
      <c r="C33" s="8" t="s">
        <v>29</v>
      </c>
      <c r="D33" s="6">
        <v>1</v>
      </c>
      <c r="E33" s="6" t="s">
        <v>13</v>
      </c>
      <c r="F33" s="12" t="s">
        <v>19</v>
      </c>
    </row>
    <row r="34" spans="1:6" x14ac:dyDescent="0.7">
      <c r="A34" s="6">
        <f t="shared" si="0"/>
        <v>32</v>
      </c>
      <c r="B34" s="14">
        <v>761.62</v>
      </c>
      <c r="C34" s="8" t="s">
        <v>29</v>
      </c>
      <c r="D34" s="6">
        <v>1</v>
      </c>
      <c r="E34" s="6" t="s">
        <v>13</v>
      </c>
      <c r="F34" s="12" t="s">
        <v>19</v>
      </c>
    </row>
    <row r="35" spans="1:6" x14ac:dyDescent="0.7">
      <c r="A35" s="6">
        <f t="shared" si="0"/>
        <v>33</v>
      </c>
      <c r="B35" s="14">
        <v>761.69</v>
      </c>
      <c r="C35" s="8" t="s">
        <v>29</v>
      </c>
      <c r="D35" s="6">
        <v>1</v>
      </c>
      <c r="E35" s="6" t="s">
        <v>13</v>
      </c>
      <c r="F35" s="12" t="s">
        <v>19</v>
      </c>
    </row>
    <row r="36" spans="1:6" x14ac:dyDescent="0.7">
      <c r="A36" s="6">
        <f t="shared" si="0"/>
        <v>34</v>
      </c>
      <c r="B36" s="14">
        <v>765.94</v>
      </c>
      <c r="C36" s="8" t="s">
        <v>29</v>
      </c>
      <c r="D36" s="6">
        <v>1</v>
      </c>
      <c r="E36" s="6" t="s">
        <v>13</v>
      </c>
      <c r="F36" s="12" t="s">
        <v>19</v>
      </c>
    </row>
    <row r="37" spans="1:6" x14ac:dyDescent="0.7">
      <c r="A37" s="6">
        <f t="shared" si="0"/>
        <v>35</v>
      </c>
      <c r="B37" s="14">
        <v>768.3</v>
      </c>
      <c r="C37" s="8" t="s">
        <v>29</v>
      </c>
      <c r="D37" s="6">
        <v>1</v>
      </c>
      <c r="E37" s="6" t="s">
        <v>13</v>
      </c>
      <c r="F37" s="12" t="s">
        <v>19</v>
      </c>
    </row>
    <row r="38" spans="1:6" x14ac:dyDescent="0.7">
      <c r="A38" s="6">
        <f t="shared" si="0"/>
        <v>36</v>
      </c>
      <c r="B38" s="14">
        <v>771.44</v>
      </c>
      <c r="C38" s="8" t="s">
        <v>29</v>
      </c>
      <c r="D38" s="6">
        <v>1</v>
      </c>
      <c r="E38" s="6" t="s">
        <v>13</v>
      </c>
      <c r="F38" s="12" t="s">
        <v>19</v>
      </c>
    </row>
    <row r="39" spans="1:6" x14ac:dyDescent="0.7">
      <c r="A39" s="6">
        <f t="shared" si="0"/>
        <v>37</v>
      </c>
      <c r="B39" s="14">
        <v>771.68</v>
      </c>
      <c r="C39" s="8" t="s">
        <v>29</v>
      </c>
      <c r="D39" s="6">
        <v>1</v>
      </c>
      <c r="E39" s="6" t="s">
        <v>13</v>
      </c>
      <c r="F39" s="12" t="s">
        <v>19</v>
      </c>
    </row>
    <row r="40" spans="1:6" x14ac:dyDescent="0.7">
      <c r="A40" s="6">
        <f t="shared" si="0"/>
        <v>38</v>
      </c>
      <c r="B40" s="14">
        <v>801.09</v>
      </c>
      <c r="C40" s="8" t="s">
        <v>29</v>
      </c>
      <c r="D40" s="6">
        <v>1</v>
      </c>
      <c r="E40" s="6" t="s">
        <v>13</v>
      </c>
      <c r="F40" s="12" t="s">
        <v>19</v>
      </c>
    </row>
    <row r="41" spans="1:6" x14ac:dyDescent="0.7">
      <c r="A41" s="6">
        <f t="shared" si="0"/>
        <v>39</v>
      </c>
      <c r="B41" s="14">
        <v>803</v>
      </c>
      <c r="C41" s="8" t="s">
        <v>29</v>
      </c>
      <c r="D41" s="6">
        <v>1</v>
      </c>
      <c r="E41" s="6" t="s">
        <v>13</v>
      </c>
      <c r="F41" s="12" t="s">
        <v>19</v>
      </c>
    </row>
    <row r="42" spans="1:6" x14ac:dyDescent="0.7">
      <c r="A42" s="6">
        <f t="shared" si="0"/>
        <v>40</v>
      </c>
      <c r="B42" s="14">
        <v>805.82</v>
      </c>
      <c r="C42" s="8" t="s">
        <v>29</v>
      </c>
      <c r="D42" s="6">
        <v>1</v>
      </c>
      <c r="E42" s="6" t="s">
        <v>13</v>
      </c>
      <c r="F42" s="12" t="s">
        <v>19</v>
      </c>
    </row>
    <row r="43" spans="1:6" x14ac:dyDescent="0.7">
      <c r="A43" s="6">
        <f t="shared" si="0"/>
        <v>41</v>
      </c>
      <c r="B43" s="14">
        <v>807.62</v>
      </c>
      <c r="C43" s="8" t="s">
        <v>29</v>
      </c>
      <c r="D43" s="6">
        <v>1</v>
      </c>
      <c r="E43" s="6" t="s">
        <v>13</v>
      </c>
      <c r="F43" s="12" t="s">
        <v>19</v>
      </c>
    </row>
    <row r="44" spans="1:6" x14ac:dyDescent="0.7">
      <c r="A44" s="6">
        <f t="shared" si="0"/>
        <v>42</v>
      </c>
      <c r="B44" s="14">
        <v>808.5</v>
      </c>
      <c r="C44" s="8" t="s">
        <v>29</v>
      </c>
      <c r="D44" s="6">
        <v>1</v>
      </c>
      <c r="E44" s="6" t="s">
        <v>13</v>
      </c>
      <c r="F44" s="12" t="s">
        <v>19</v>
      </c>
    </row>
    <row r="45" spans="1:6" x14ac:dyDescent="0.7">
      <c r="A45" s="6">
        <f t="shared" si="0"/>
        <v>43</v>
      </c>
      <c r="B45" s="14">
        <v>810.65</v>
      </c>
      <c r="C45" s="8" t="s">
        <v>29</v>
      </c>
      <c r="D45" s="6">
        <v>1</v>
      </c>
      <c r="E45" s="6" t="s">
        <v>13</v>
      </c>
      <c r="F45" s="12" t="s">
        <v>19</v>
      </c>
    </row>
    <row r="46" spans="1:6" s="16" customFormat="1" ht="56.95" x14ac:dyDescent="0.7">
      <c r="A46" s="9">
        <f t="shared" si="0"/>
        <v>44</v>
      </c>
      <c r="B46" s="15">
        <v>811.84</v>
      </c>
      <c r="C46" s="8" t="s">
        <v>29</v>
      </c>
      <c r="D46" s="9">
        <v>1</v>
      </c>
      <c r="E46" s="9" t="s">
        <v>14</v>
      </c>
      <c r="F46" s="13" t="s">
        <v>19</v>
      </c>
    </row>
    <row r="47" spans="1:6" x14ac:dyDescent="0.7">
      <c r="A47" s="6">
        <f>A46+1</f>
        <v>45</v>
      </c>
      <c r="B47" s="8">
        <v>814.31</v>
      </c>
      <c r="C47" s="8" t="s">
        <v>29</v>
      </c>
      <c r="D47" s="6">
        <v>1</v>
      </c>
      <c r="E47" s="6" t="s">
        <v>13</v>
      </c>
      <c r="F47" s="12" t="s">
        <v>20</v>
      </c>
    </row>
    <row r="48" spans="1:6" x14ac:dyDescent="0.7">
      <c r="A48" s="6">
        <f t="shared" si="0"/>
        <v>46</v>
      </c>
      <c r="B48" s="8">
        <v>814.38</v>
      </c>
      <c r="C48" s="8" t="s">
        <v>29</v>
      </c>
      <c r="D48" s="6">
        <v>1</v>
      </c>
      <c r="E48" s="6" t="s">
        <v>13</v>
      </c>
      <c r="F48" s="12" t="s">
        <v>20</v>
      </c>
    </row>
    <row r="49" spans="1:6" x14ac:dyDescent="0.7">
      <c r="A49" s="6">
        <f t="shared" si="0"/>
        <v>47</v>
      </c>
      <c r="B49" s="8">
        <v>815.35</v>
      </c>
      <c r="C49" s="8" t="s">
        <v>29</v>
      </c>
      <c r="D49" s="6">
        <v>1</v>
      </c>
      <c r="E49" s="6" t="s">
        <v>13</v>
      </c>
      <c r="F49" s="12" t="s">
        <v>20</v>
      </c>
    </row>
    <row r="50" spans="1:6" x14ac:dyDescent="0.7">
      <c r="A50" s="6">
        <f t="shared" si="0"/>
        <v>48</v>
      </c>
      <c r="B50" s="8">
        <v>815.41</v>
      </c>
      <c r="C50" s="8" t="s">
        <v>29</v>
      </c>
      <c r="D50" s="6">
        <v>1</v>
      </c>
      <c r="E50" s="6" t="s">
        <v>13</v>
      </c>
      <c r="F50" s="12" t="s">
        <v>20</v>
      </c>
    </row>
    <row r="51" spans="1:6" x14ac:dyDescent="0.7">
      <c r="A51" s="6">
        <f t="shared" si="0"/>
        <v>49</v>
      </c>
      <c r="B51" s="8">
        <v>818.93</v>
      </c>
      <c r="C51" s="8" t="s">
        <v>29</v>
      </c>
      <c r="D51" s="6">
        <v>1</v>
      </c>
      <c r="E51" s="6" t="s">
        <v>13</v>
      </c>
      <c r="F51" s="12" t="s">
        <v>20</v>
      </c>
    </row>
    <row r="52" spans="1:6" x14ac:dyDescent="0.7">
      <c r="A52" s="6">
        <f t="shared" si="0"/>
        <v>50</v>
      </c>
      <c r="B52" s="8">
        <v>819.74</v>
      </c>
      <c r="C52" s="8" t="s">
        <v>29</v>
      </c>
      <c r="D52" s="6">
        <v>1</v>
      </c>
      <c r="E52" s="6" t="s">
        <v>13</v>
      </c>
      <c r="F52" s="12" t="s">
        <v>20</v>
      </c>
    </row>
    <row r="53" spans="1:6" x14ac:dyDescent="0.7">
      <c r="A53" s="6">
        <f t="shared" si="0"/>
        <v>51</v>
      </c>
      <c r="B53" s="8">
        <v>820.64</v>
      </c>
      <c r="C53" s="8" t="s">
        <v>29</v>
      </c>
      <c r="D53" s="6">
        <v>1</v>
      </c>
      <c r="E53" s="6" t="s">
        <v>13</v>
      </c>
      <c r="F53" s="12" t="s">
        <v>20</v>
      </c>
    </row>
    <row r="54" spans="1:6" x14ac:dyDescent="0.7">
      <c r="A54" s="6">
        <f t="shared" si="0"/>
        <v>52</v>
      </c>
      <c r="B54" s="8">
        <v>820.73</v>
      </c>
      <c r="C54" s="8" t="s">
        <v>29</v>
      </c>
      <c r="D54" s="6">
        <v>1</v>
      </c>
      <c r="E54" s="6" t="s">
        <v>13</v>
      </c>
      <c r="F54" s="12" t="s">
        <v>20</v>
      </c>
    </row>
    <row r="55" spans="1:6" x14ac:dyDescent="0.7">
      <c r="A55" s="6">
        <f t="shared" si="0"/>
        <v>53</v>
      </c>
      <c r="B55" s="8">
        <v>821.9</v>
      </c>
      <c r="C55" s="8" t="s">
        <v>29</v>
      </c>
      <c r="D55" s="6">
        <v>1</v>
      </c>
      <c r="E55" s="6" t="s">
        <v>13</v>
      </c>
      <c r="F55" s="12" t="s">
        <v>20</v>
      </c>
    </row>
    <row r="56" spans="1:6" x14ac:dyDescent="0.7">
      <c r="A56" s="6">
        <f t="shared" si="0"/>
        <v>54</v>
      </c>
      <c r="B56" s="8">
        <v>821.97500000000002</v>
      </c>
      <c r="C56" s="8" t="s">
        <v>29</v>
      </c>
      <c r="D56" s="6">
        <v>1</v>
      </c>
      <c r="E56" s="6" t="s">
        <v>13</v>
      </c>
      <c r="F56" s="12" t="s">
        <v>20</v>
      </c>
    </row>
    <row r="57" spans="1:6" x14ac:dyDescent="0.7">
      <c r="A57" s="6">
        <f t="shared" si="0"/>
        <v>55</v>
      </c>
      <c r="B57" s="8">
        <v>823.6</v>
      </c>
      <c r="C57" s="8" t="s">
        <v>29</v>
      </c>
      <c r="D57" s="6">
        <v>1</v>
      </c>
      <c r="E57" s="6" t="s">
        <v>13</v>
      </c>
      <c r="F57" s="12" t="s">
        <v>20</v>
      </c>
    </row>
    <row r="58" spans="1:6" x14ac:dyDescent="0.7">
      <c r="A58" s="6">
        <f t="shared" si="0"/>
        <v>56</v>
      </c>
      <c r="B58" s="8">
        <v>825.26499999999999</v>
      </c>
      <c r="C58" s="8" t="s">
        <v>29</v>
      </c>
      <c r="D58" s="6">
        <v>1</v>
      </c>
      <c r="E58" s="6" t="s">
        <v>13</v>
      </c>
      <c r="F58" s="12" t="s">
        <v>20</v>
      </c>
    </row>
    <row r="59" spans="1:6" x14ac:dyDescent="0.7">
      <c r="A59" s="6">
        <f t="shared" si="0"/>
        <v>57</v>
      </c>
      <c r="B59" s="8">
        <v>831.28800000000001</v>
      </c>
      <c r="C59" s="8" t="s">
        <v>29</v>
      </c>
      <c r="D59" s="6">
        <v>1</v>
      </c>
      <c r="E59" s="6" t="s">
        <v>13</v>
      </c>
      <c r="F59" s="12" t="s">
        <v>20</v>
      </c>
    </row>
    <row r="60" spans="1:6" x14ac:dyDescent="0.7">
      <c r="A60" s="6">
        <f t="shared" si="0"/>
        <v>58</v>
      </c>
      <c r="B60" s="8">
        <v>831.35</v>
      </c>
      <c r="C60" s="8" t="s">
        <v>29</v>
      </c>
      <c r="D60" s="6">
        <v>1</v>
      </c>
      <c r="E60" s="6" t="s">
        <v>13</v>
      </c>
      <c r="F60" s="12" t="s">
        <v>20</v>
      </c>
    </row>
    <row r="61" spans="1:6" x14ac:dyDescent="0.7">
      <c r="A61" s="6">
        <f t="shared" si="0"/>
        <v>59</v>
      </c>
      <c r="B61" s="8">
        <v>832.08</v>
      </c>
      <c r="C61" s="8" t="s">
        <v>29</v>
      </c>
      <c r="D61" s="6">
        <v>1</v>
      </c>
      <c r="E61" s="6" t="s">
        <v>13</v>
      </c>
      <c r="F61" s="12" t="s">
        <v>20</v>
      </c>
    </row>
    <row r="62" spans="1:6" x14ac:dyDescent="0.7">
      <c r="A62" s="6">
        <f t="shared" si="0"/>
        <v>60</v>
      </c>
      <c r="B62" s="10">
        <v>835.55</v>
      </c>
      <c r="C62" s="8" t="s">
        <v>29</v>
      </c>
      <c r="D62" s="6">
        <v>1</v>
      </c>
      <c r="E62" s="6" t="s">
        <v>13</v>
      </c>
      <c r="F62" s="12" t="s">
        <v>20</v>
      </c>
    </row>
    <row r="63" spans="1:6" x14ac:dyDescent="0.7">
      <c r="A63" s="6">
        <f t="shared" si="0"/>
        <v>61</v>
      </c>
      <c r="B63" s="10">
        <v>835.62400000000002</v>
      </c>
      <c r="C63" s="8" t="s">
        <v>29</v>
      </c>
      <c r="D63" s="6">
        <v>1</v>
      </c>
      <c r="E63" s="6" t="s">
        <v>13</v>
      </c>
      <c r="F63" s="12" t="s">
        <v>20</v>
      </c>
    </row>
    <row r="64" spans="1:6" x14ac:dyDescent="0.7">
      <c r="A64" s="48">
        <f t="shared" si="0"/>
        <v>62</v>
      </c>
      <c r="B64" s="49">
        <v>836.77499999999998</v>
      </c>
      <c r="C64" s="49" t="s">
        <v>29</v>
      </c>
      <c r="D64" s="48">
        <v>1</v>
      </c>
      <c r="E64" s="48" t="s">
        <v>13</v>
      </c>
      <c r="F64" s="50" t="s">
        <v>20</v>
      </c>
    </row>
    <row r="65" spans="1:6" x14ac:dyDescent="0.7">
      <c r="A65" s="6">
        <f t="shared" si="0"/>
        <v>63</v>
      </c>
      <c r="B65" s="8">
        <v>838.37</v>
      </c>
      <c r="C65" s="8" t="s">
        <v>29</v>
      </c>
      <c r="D65" s="6">
        <v>1</v>
      </c>
      <c r="E65" s="6" t="s">
        <v>13</v>
      </c>
      <c r="F65" s="12" t="s">
        <v>20</v>
      </c>
    </row>
    <row r="66" spans="1:6" x14ac:dyDescent="0.7">
      <c r="A66" s="6">
        <f t="shared" si="0"/>
        <v>64</v>
      </c>
      <c r="B66" s="8">
        <v>838.88</v>
      </c>
      <c r="C66" s="8" t="s">
        <v>29</v>
      </c>
      <c r="D66" s="6">
        <v>1</v>
      </c>
      <c r="E66" s="6" t="s">
        <v>13</v>
      </c>
      <c r="F66" s="12" t="s">
        <v>20</v>
      </c>
    </row>
    <row r="67" spans="1:6" x14ac:dyDescent="0.7">
      <c r="A67" s="6">
        <f t="shared" si="0"/>
        <v>65</v>
      </c>
      <c r="B67" s="8">
        <v>842.01</v>
      </c>
      <c r="C67" s="8" t="s">
        <v>29</v>
      </c>
      <c r="D67" s="6">
        <v>1</v>
      </c>
      <c r="E67" s="6" t="s">
        <v>13</v>
      </c>
      <c r="F67" s="12" t="s">
        <v>20</v>
      </c>
    </row>
    <row r="68" spans="1:6" x14ac:dyDescent="0.7">
      <c r="A68" s="6">
        <f t="shared" si="0"/>
        <v>66</v>
      </c>
      <c r="B68" s="10">
        <v>843.6</v>
      </c>
      <c r="C68" s="8" t="s">
        <v>29</v>
      </c>
      <c r="D68" s="6">
        <v>1</v>
      </c>
      <c r="E68" s="6" t="s">
        <v>13</v>
      </c>
      <c r="F68" s="12" t="s">
        <v>20</v>
      </c>
    </row>
    <row r="69" spans="1:6" x14ac:dyDescent="0.7">
      <c r="A69" s="6">
        <f t="shared" ref="A69:A86" si="1">A68+1</f>
        <v>67</v>
      </c>
      <c r="B69" s="10">
        <v>843.69</v>
      </c>
      <c r="C69" s="8" t="s">
        <v>29</v>
      </c>
      <c r="D69" s="6">
        <v>1</v>
      </c>
      <c r="E69" s="6" t="s">
        <v>13</v>
      </c>
      <c r="F69" s="12" t="s">
        <v>20</v>
      </c>
    </row>
    <row r="70" spans="1:6" x14ac:dyDescent="0.7">
      <c r="A70" s="6">
        <f t="shared" si="1"/>
        <v>68</v>
      </c>
      <c r="B70" s="8">
        <v>845.41</v>
      </c>
      <c r="C70" s="8" t="s">
        <v>29</v>
      </c>
      <c r="D70" s="6">
        <v>1</v>
      </c>
      <c r="E70" s="6" t="s">
        <v>13</v>
      </c>
      <c r="F70" s="12" t="s">
        <v>20</v>
      </c>
    </row>
    <row r="71" spans="1:6" x14ac:dyDescent="0.7">
      <c r="A71" s="6">
        <f t="shared" si="1"/>
        <v>69</v>
      </c>
      <c r="B71" s="8">
        <v>846.45</v>
      </c>
      <c r="C71" s="8" t="s">
        <v>29</v>
      </c>
      <c r="D71" s="6">
        <v>1</v>
      </c>
      <c r="E71" s="6" t="s">
        <v>13</v>
      </c>
      <c r="F71" s="12" t="s">
        <v>20</v>
      </c>
    </row>
    <row r="72" spans="1:6" x14ac:dyDescent="0.7">
      <c r="A72" s="6">
        <f t="shared" si="1"/>
        <v>70</v>
      </c>
      <c r="B72" s="8">
        <v>846.53200000000004</v>
      </c>
      <c r="C72" s="8" t="s">
        <v>29</v>
      </c>
      <c r="D72" s="6">
        <v>1</v>
      </c>
      <c r="E72" s="6" t="s">
        <v>13</v>
      </c>
      <c r="F72" s="12" t="s">
        <v>20</v>
      </c>
    </row>
    <row r="73" spans="1:6" x14ac:dyDescent="0.7">
      <c r="A73" s="6">
        <f t="shared" si="1"/>
        <v>71</v>
      </c>
      <c r="B73" s="8">
        <v>847.74</v>
      </c>
      <c r="C73" s="8" t="s">
        <v>29</v>
      </c>
      <c r="D73" s="6">
        <v>1</v>
      </c>
      <c r="E73" s="6" t="s">
        <v>13</v>
      </c>
      <c r="F73" s="12" t="s">
        <v>20</v>
      </c>
    </row>
    <row r="74" spans="1:6" x14ac:dyDescent="0.7">
      <c r="A74" s="6">
        <f t="shared" si="1"/>
        <v>72</v>
      </c>
      <c r="B74" s="8">
        <v>848.96400000000006</v>
      </c>
      <c r="C74" s="8" t="s">
        <v>29</v>
      </c>
      <c r="D74" s="6">
        <v>1</v>
      </c>
      <c r="E74" s="6" t="s">
        <v>13</v>
      </c>
      <c r="F74" s="12" t="s">
        <v>20</v>
      </c>
    </row>
    <row r="75" spans="1:6" x14ac:dyDescent="0.7">
      <c r="A75" s="6">
        <f t="shared" si="1"/>
        <v>73</v>
      </c>
      <c r="B75" s="10">
        <v>850.8</v>
      </c>
      <c r="C75" s="8" t="s">
        <v>29</v>
      </c>
      <c r="D75" s="6">
        <v>1</v>
      </c>
      <c r="E75" s="6" t="s">
        <v>13</v>
      </c>
      <c r="F75" s="12" t="s">
        <v>20</v>
      </c>
    </row>
    <row r="76" spans="1:6" x14ac:dyDescent="0.7">
      <c r="A76" s="6">
        <f t="shared" si="1"/>
        <v>74</v>
      </c>
      <c r="B76" s="8">
        <v>850.87300000000005</v>
      </c>
      <c r="C76" s="8" t="s">
        <v>29</v>
      </c>
      <c r="D76" s="6">
        <v>1</v>
      </c>
      <c r="E76" s="6" t="s">
        <v>13</v>
      </c>
      <c r="F76" s="12" t="s">
        <v>20</v>
      </c>
    </row>
    <row r="77" spans="1:6" x14ac:dyDescent="0.7">
      <c r="A77" s="6">
        <f t="shared" si="1"/>
        <v>75</v>
      </c>
      <c r="B77" s="8">
        <v>853</v>
      </c>
      <c r="C77" s="8" t="s">
        <v>29</v>
      </c>
      <c r="D77" s="6">
        <v>1</v>
      </c>
      <c r="E77" s="6" t="s">
        <v>13</v>
      </c>
      <c r="F77" s="12" t="s">
        <v>20</v>
      </c>
    </row>
    <row r="78" spans="1:6" x14ac:dyDescent="0.7">
      <c r="A78" s="6">
        <f t="shared" si="1"/>
        <v>76</v>
      </c>
      <c r="B78" s="8">
        <v>853.08799999999997</v>
      </c>
      <c r="C78" s="8" t="s">
        <v>29</v>
      </c>
      <c r="D78" s="6">
        <v>1</v>
      </c>
      <c r="E78" s="6" t="s">
        <v>13</v>
      </c>
      <c r="F78" s="12" t="s">
        <v>20</v>
      </c>
    </row>
    <row r="79" spans="1:6" x14ac:dyDescent="0.7">
      <c r="A79" s="6">
        <f t="shared" si="1"/>
        <v>77</v>
      </c>
      <c r="B79" s="8">
        <v>858.78</v>
      </c>
      <c r="C79" s="8" t="s">
        <v>29</v>
      </c>
      <c r="D79" s="6">
        <v>1</v>
      </c>
      <c r="E79" s="6" t="s">
        <v>13</v>
      </c>
      <c r="F79" s="12" t="s">
        <v>20</v>
      </c>
    </row>
    <row r="80" spans="1:6" x14ac:dyDescent="0.7">
      <c r="A80" s="6">
        <f t="shared" si="1"/>
        <v>78</v>
      </c>
      <c r="B80" s="8">
        <v>860.53</v>
      </c>
      <c r="C80" s="8" t="s">
        <v>29</v>
      </c>
      <c r="D80" s="6">
        <v>1</v>
      </c>
      <c r="E80" s="6" t="s">
        <v>13</v>
      </c>
      <c r="F80" s="12" t="s">
        <v>20</v>
      </c>
    </row>
    <row r="81" spans="1:6" x14ac:dyDescent="0.7">
      <c r="A81" s="6">
        <f t="shared" si="1"/>
        <v>79</v>
      </c>
      <c r="B81" s="8">
        <v>862.01</v>
      </c>
      <c r="C81" s="8" t="s">
        <v>29</v>
      </c>
      <c r="D81" s="6">
        <v>1</v>
      </c>
      <c r="E81" s="6" t="s">
        <v>13</v>
      </c>
      <c r="F81" s="12" t="s">
        <v>20</v>
      </c>
    </row>
    <row r="82" spans="1:6" x14ac:dyDescent="0.7">
      <c r="A82" s="6">
        <f t="shared" si="1"/>
        <v>80</v>
      </c>
      <c r="B82" s="8">
        <v>865.75</v>
      </c>
      <c r="C82" s="8" t="s">
        <v>29</v>
      </c>
      <c r="D82" s="6">
        <v>1</v>
      </c>
      <c r="E82" s="6" t="s">
        <v>13</v>
      </c>
      <c r="F82" s="12" t="s">
        <v>20</v>
      </c>
    </row>
    <row r="83" spans="1:6" x14ac:dyDescent="0.7">
      <c r="A83" s="6">
        <f t="shared" si="1"/>
        <v>81</v>
      </c>
      <c r="B83" s="8">
        <v>867.21400000000006</v>
      </c>
      <c r="C83" s="8" t="s">
        <v>29</v>
      </c>
      <c r="D83" s="6">
        <v>1</v>
      </c>
      <c r="E83" s="6" t="s">
        <v>13</v>
      </c>
      <c r="F83" s="12" t="s">
        <v>20</v>
      </c>
    </row>
    <row r="84" spans="1:6" x14ac:dyDescent="0.7">
      <c r="A84" s="6">
        <f t="shared" si="1"/>
        <v>82</v>
      </c>
      <c r="B84" s="8">
        <v>869.05</v>
      </c>
      <c r="C84" s="8" t="s">
        <v>29</v>
      </c>
      <c r="D84" s="6">
        <v>1</v>
      </c>
      <c r="E84" s="6" t="s">
        <v>13</v>
      </c>
      <c r="F84" s="12" t="s">
        <v>20</v>
      </c>
    </row>
    <row r="85" spans="1:6" x14ac:dyDescent="0.7">
      <c r="A85" s="6">
        <f t="shared" si="1"/>
        <v>83</v>
      </c>
      <c r="B85" s="8">
        <v>878.005</v>
      </c>
      <c r="C85" s="8" t="s">
        <v>29</v>
      </c>
      <c r="D85" s="6">
        <v>1</v>
      </c>
      <c r="E85" s="6" t="s">
        <v>13</v>
      </c>
      <c r="F85" s="12" t="s">
        <v>20</v>
      </c>
    </row>
    <row r="86" spans="1:6" x14ac:dyDescent="0.7">
      <c r="A86" s="6">
        <f t="shared" si="1"/>
        <v>84</v>
      </c>
      <c r="B86" s="8">
        <v>880.6</v>
      </c>
      <c r="C86" s="8" t="s">
        <v>29</v>
      </c>
      <c r="D86" s="6">
        <v>1</v>
      </c>
      <c r="E86" s="6" t="s">
        <v>13</v>
      </c>
      <c r="F86" s="12" t="s">
        <v>20</v>
      </c>
    </row>
    <row r="87" spans="1:6" x14ac:dyDescent="0.7">
      <c r="A87" s="6">
        <v>1</v>
      </c>
      <c r="B87" s="8">
        <v>880.7</v>
      </c>
      <c r="C87" s="8" t="s">
        <v>29</v>
      </c>
      <c r="D87" s="6">
        <v>1</v>
      </c>
      <c r="E87" s="7" t="s">
        <v>15</v>
      </c>
      <c r="F87" s="12" t="s">
        <v>21</v>
      </c>
    </row>
    <row r="88" spans="1:6" x14ac:dyDescent="0.7">
      <c r="A88" s="6">
        <v>2</v>
      </c>
      <c r="B88" s="8">
        <v>884.1</v>
      </c>
      <c r="C88" s="8" t="s">
        <v>29</v>
      </c>
      <c r="D88" s="6">
        <v>1</v>
      </c>
      <c r="E88" s="7" t="s">
        <v>15</v>
      </c>
      <c r="F88" s="12" t="s">
        <v>21</v>
      </c>
    </row>
    <row r="89" spans="1:6" x14ac:dyDescent="0.7">
      <c r="A89" s="6">
        <v>3</v>
      </c>
      <c r="B89" s="8">
        <v>885.92</v>
      </c>
      <c r="C89" s="8" t="s">
        <v>29</v>
      </c>
      <c r="D89" s="6">
        <v>1</v>
      </c>
      <c r="E89" s="7" t="s">
        <v>15</v>
      </c>
      <c r="F89" s="12" t="s">
        <v>21</v>
      </c>
    </row>
    <row r="90" spans="1:6" x14ac:dyDescent="0.7">
      <c r="A90" s="6">
        <v>4</v>
      </c>
      <c r="B90" s="8">
        <v>887.49300000000005</v>
      </c>
      <c r="C90" s="8" t="s">
        <v>29</v>
      </c>
      <c r="D90" s="6">
        <v>1</v>
      </c>
      <c r="E90" s="7" t="s">
        <v>15</v>
      </c>
      <c r="F90" s="12" t="s">
        <v>21</v>
      </c>
    </row>
    <row r="91" spans="1:6" x14ac:dyDescent="0.7">
      <c r="A91" s="6">
        <v>5</v>
      </c>
      <c r="B91" s="8">
        <v>888.86500000000001</v>
      </c>
      <c r="C91" s="8" t="s">
        <v>29</v>
      </c>
      <c r="D91" s="6">
        <v>1</v>
      </c>
      <c r="E91" s="7" t="s">
        <v>15</v>
      </c>
      <c r="F91" s="12" t="s">
        <v>21</v>
      </c>
    </row>
    <row r="92" spans="1:6" x14ac:dyDescent="0.7">
      <c r="A92" s="6">
        <v>6</v>
      </c>
      <c r="B92" s="8">
        <v>1359.5250000000001</v>
      </c>
      <c r="C92" s="8" t="s">
        <v>29</v>
      </c>
      <c r="D92" s="6">
        <v>1</v>
      </c>
      <c r="E92" s="7" t="s">
        <v>15</v>
      </c>
      <c r="F92" s="12" t="s">
        <v>21</v>
      </c>
    </row>
    <row r="93" spans="1:6" x14ac:dyDescent="0.7">
      <c r="A93" s="6">
        <v>7</v>
      </c>
      <c r="B93" s="8">
        <v>1361.32</v>
      </c>
      <c r="C93" s="8" t="s">
        <v>29</v>
      </c>
      <c r="D93" s="6">
        <v>1</v>
      </c>
      <c r="E93" s="7" t="s">
        <v>15</v>
      </c>
      <c r="F93" s="12" t="s">
        <v>21</v>
      </c>
    </row>
    <row r="94" spans="1:6" x14ac:dyDescent="0.7">
      <c r="A94" s="6">
        <v>8</v>
      </c>
      <c r="B94" s="8">
        <v>1365.12</v>
      </c>
      <c r="C94" s="8" t="s">
        <v>29</v>
      </c>
      <c r="D94" s="6">
        <v>1</v>
      </c>
      <c r="E94" s="7" t="s">
        <v>15</v>
      </c>
      <c r="F94" s="12" t="s">
        <v>21</v>
      </c>
    </row>
    <row r="95" spans="1:6" x14ac:dyDescent="0.7">
      <c r="A95" s="6">
        <v>9</v>
      </c>
      <c r="B95" s="8">
        <v>1367.22</v>
      </c>
      <c r="C95" s="8" t="s">
        <v>29</v>
      </c>
      <c r="D95" s="6">
        <v>1</v>
      </c>
      <c r="E95" s="7" t="s">
        <v>15</v>
      </c>
      <c r="F95" s="12" t="s">
        <v>21</v>
      </c>
    </row>
    <row r="96" spans="1:6" x14ac:dyDescent="0.7">
      <c r="A96" s="6">
        <v>10</v>
      </c>
      <c r="B96" s="8">
        <v>1369.52</v>
      </c>
      <c r="C96" s="8" t="s">
        <v>29</v>
      </c>
      <c r="D96" s="6">
        <v>1</v>
      </c>
      <c r="E96" s="7" t="s">
        <v>15</v>
      </c>
      <c r="F96" s="12" t="s">
        <v>21</v>
      </c>
    </row>
    <row r="97" spans="1:6" x14ac:dyDescent="0.7">
      <c r="A97" s="6">
        <v>11</v>
      </c>
      <c r="B97" s="8">
        <v>1371.11</v>
      </c>
      <c r="C97" s="8" t="s">
        <v>29</v>
      </c>
      <c r="D97" s="6">
        <v>1</v>
      </c>
      <c r="E97" s="7" t="s">
        <v>15</v>
      </c>
      <c r="F97" s="12" t="s">
        <v>21</v>
      </c>
    </row>
    <row r="98" spans="1:6" x14ac:dyDescent="0.7">
      <c r="A98" s="6">
        <v>12</v>
      </c>
      <c r="B98" s="8">
        <v>1373.4849999999999</v>
      </c>
      <c r="C98" s="8" t="s">
        <v>29</v>
      </c>
      <c r="D98" s="6">
        <v>1</v>
      </c>
      <c r="E98" s="7" t="s">
        <v>15</v>
      </c>
      <c r="F98" s="12" t="s">
        <v>21</v>
      </c>
    </row>
    <row r="99" spans="1:6" x14ac:dyDescent="0.7">
      <c r="A99" s="6">
        <v>13</v>
      </c>
      <c r="B99" s="8">
        <v>1375.88</v>
      </c>
      <c r="C99" s="8" t="s">
        <v>29</v>
      </c>
      <c r="D99" s="6">
        <v>1</v>
      </c>
      <c r="E99" s="7" t="s">
        <v>15</v>
      </c>
      <c r="F99" s="12" t="s">
        <v>21</v>
      </c>
    </row>
    <row r="100" spans="1:6" x14ac:dyDescent="0.7">
      <c r="A100" s="6">
        <v>14</v>
      </c>
      <c r="B100" s="8">
        <v>1378.9</v>
      </c>
      <c r="C100" s="8" t="s">
        <v>29</v>
      </c>
      <c r="D100" s="6">
        <v>1</v>
      </c>
      <c r="E100" s="7" t="s">
        <v>15</v>
      </c>
      <c r="F100" s="12" t="s">
        <v>21</v>
      </c>
    </row>
    <row r="101" spans="1:6" x14ac:dyDescent="0.7">
      <c r="A101" s="6">
        <v>15</v>
      </c>
      <c r="B101" s="8">
        <v>1379.99</v>
      </c>
      <c r="C101" s="8" t="s">
        <v>29</v>
      </c>
      <c r="D101" s="6">
        <v>1</v>
      </c>
      <c r="E101" s="7" t="s">
        <v>15</v>
      </c>
      <c r="F101" s="12" t="s">
        <v>21</v>
      </c>
    </row>
    <row r="102" spans="1:6" x14ac:dyDescent="0.7">
      <c r="A102" s="6">
        <v>16</v>
      </c>
      <c r="B102" s="8">
        <v>1381.68</v>
      </c>
      <c r="C102" s="8" t="s">
        <v>29</v>
      </c>
      <c r="D102" s="6">
        <v>1</v>
      </c>
      <c r="E102" s="7" t="s">
        <v>15</v>
      </c>
      <c r="F102" s="12" t="s">
        <v>21</v>
      </c>
    </row>
    <row r="103" spans="1:6" x14ac:dyDescent="0.7">
      <c r="A103" s="6">
        <v>17</v>
      </c>
      <c r="B103" s="8">
        <v>1384.64</v>
      </c>
      <c r="C103" s="8" t="s">
        <v>29</v>
      </c>
      <c r="D103" s="6">
        <v>1</v>
      </c>
      <c r="E103" s="7" t="s">
        <v>15</v>
      </c>
      <c r="F103" s="12" t="s">
        <v>21</v>
      </c>
    </row>
    <row r="104" spans="1:6" x14ac:dyDescent="0.7">
      <c r="A104" s="6">
        <v>18</v>
      </c>
      <c r="B104" s="8">
        <v>1386.42</v>
      </c>
      <c r="C104" s="8" t="s">
        <v>29</v>
      </c>
      <c r="D104" s="6">
        <v>1</v>
      </c>
      <c r="E104" s="7" t="s">
        <v>15</v>
      </c>
      <c r="F104" s="12" t="s">
        <v>21</v>
      </c>
    </row>
    <row r="105" spans="1:6" x14ac:dyDescent="0.7">
      <c r="A105" s="6">
        <v>19</v>
      </c>
      <c r="B105" s="8">
        <v>1389.4749999999999</v>
      </c>
      <c r="C105" s="8" t="s">
        <v>29</v>
      </c>
      <c r="D105" s="6">
        <v>1</v>
      </c>
      <c r="E105" s="7" t="s">
        <v>15</v>
      </c>
      <c r="F105" s="12" t="s">
        <v>21</v>
      </c>
    </row>
    <row r="106" spans="1:6" x14ac:dyDescent="0.7">
      <c r="A106" s="6">
        <v>20</v>
      </c>
      <c r="B106" s="8">
        <v>1392.72</v>
      </c>
      <c r="C106" s="8" t="s">
        <v>29</v>
      </c>
      <c r="D106" s="6">
        <v>1</v>
      </c>
      <c r="E106" s="7" t="s">
        <v>15</v>
      </c>
      <c r="F106" s="12" t="s">
        <v>21</v>
      </c>
    </row>
    <row r="107" spans="1:6" x14ac:dyDescent="0.7">
      <c r="A107" s="6">
        <v>21</v>
      </c>
      <c r="B107" s="8">
        <v>1394.85</v>
      </c>
      <c r="C107" s="8" t="s">
        <v>29</v>
      </c>
      <c r="D107" s="6">
        <v>1</v>
      </c>
      <c r="E107" s="7" t="s">
        <v>15</v>
      </c>
      <c r="F107" s="12" t="s">
        <v>21</v>
      </c>
    </row>
    <row r="108" spans="1:6" x14ac:dyDescent="0.7">
      <c r="A108" s="6">
        <v>22</v>
      </c>
      <c r="B108" s="8">
        <v>1396.5250000000001</v>
      </c>
      <c r="C108" s="8" t="s">
        <v>29</v>
      </c>
      <c r="D108" s="6">
        <v>1</v>
      </c>
      <c r="E108" s="7" t="s">
        <v>15</v>
      </c>
      <c r="F108" s="12" t="s">
        <v>21</v>
      </c>
    </row>
    <row r="109" spans="1:6" x14ac:dyDescent="0.7">
      <c r="A109" s="6">
        <v>23</v>
      </c>
      <c r="B109" s="8">
        <v>1398.91</v>
      </c>
      <c r="C109" s="8" t="s">
        <v>29</v>
      </c>
      <c r="D109" s="6">
        <v>1</v>
      </c>
      <c r="E109" s="7" t="s">
        <v>15</v>
      </c>
      <c r="F109" s="12" t="s">
        <v>21</v>
      </c>
    </row>
    <row r="110" spans="1:6" x14ac:dyDescent="0.7">
      <c r="A110" s="6">
        <v>24</v>
      </c>
      <c r="B110" s="8">
        <v>1401.0650000000001</v>
      </c>
      <c r="C110" s="8" t="s">
        <v>29</v>
      </c>
      <c r="D110" s="6">
        <v>1</v>
      </c>
      <c r="E110" s="7" t="s">
        <v>15</v>
      </c>
      <c r="F110" s="12" t="s">
        <v>21</v>
      </c>
    </row>
    <row r="111" spans="1:6" x14ac:dyDescent="0.7">
      <c r="A111" s="6">
        <v>25</v>
      </c>
      <c r="B111" s="8">
        <v>1402.05</v>
      </c>
      <c r="C111" s="8" t="s">
        <v>29</v>
      </c>
      <c r="D111" s="6">
        <v>1</v>
      </c>
      <c r="E111" s="7" t="s">
        <v>15</v>
      </c>
      <c r="F111" s="12" t="s">
        <v>21</v>
      </c>
    </row>
    <row r="112" spans="1:6" x14ac:dyDescent="0.7">
      <c r="A112" s="6">
        <v>26</v>
      </c>
      <c r="B112" s="8">
        <v>1402.65</v>
      </c>
      <c r="C112" s="8" t="s">
        <v>29</v>
      </c>
      <c r="D112" s="6">
        <v>1</v>
      </c>
      <c r="E112" s="7" t="s">
        <v>15</v>
      </c>
      <c r="F112" s="12" t="s">
        <v>21</v>
      </c>
    </row>
    <row r="113" spans="1:6" x14ac:dyDescent="0.7">
      <c r="A113" s="6">
        <v>27</v>
      </c>
      <c r="B113" s="8">
        <v>1405.48</v>
      </c>
      <c r="C113" s="8" t="s">
        <v>29</v>
      </c>
      <c r="D113" s="6">
        <v>1</v>
      </c>
      <c r="E113" s="7" t="s">
        <v>15</v>
      </c>
      <c r="F113" s="12" t="s">
        <v>21</v>
      </c>
    </row>
    <row r="114" spans="1:6" x14ac:dyDescent="0.7">
      <c r="A114" s="6">
        <v>29</v>
      </c>
      <c r="B114" s="8">
        <v>1407.42</v>
      </c>
      <c r="C114" s="8" t="s">
        <v>29</v>
      </c>
      <c r="D114" s="6">
        <v>1</v>
      </c>
      <c r="E114" s="7" t="s">
        <v>15</v>
      </c>
      <c r="F114" s="12" t="s">
        <v>21</v>
      </c>
    </row>
    <row r="115" spans="1:6" x14ac:dyDescent="0.7">
      <c r="A115" s="6">
        <v>30</v>
      </c>
      <c r="B115" s="8">
        <v>1409.45</v>
      </c>
      <c r="C115" s="8" t="s">
        <v>29</v>
      </c>
      <c r="D115" s="6">
        <v>1</v>
      </c>
      <c r="E115" s="7" t="s">
        <v>15</v>
      </c>
      <c r="F115" s="12" t="s">
        <v>21</v>
      </c>
    </row>
    <row r="116" spans="1:6" x14ac:dyDescent="0.7">
      <c r="A116" s="6">
        <v>31</v>
      </c>
      <c r="B116" s="8">
        <v>1411.7</v>
      </c>
      <c r="C116" s="8" t="s">
        <v>29</v>
      </c>
      <c r="D116" s="6">
        <v>1</v>
      </c>
      <c r="E116" s="7" t="s">
        <v>15</v>
      </c>
      <c r="F116" s="12" t="s">
        <v>21</v>
      </c>
    </row>
    <row r="117" spans="1:6" x14ac:dyDescent="0.7">
      <c r="A117" s="6">
        <v>32</v>
      </c>
      <c r="B117" s="8">
        <v>1415.595</v>
      </c>
      <c r="C117" s="8" t="s">
        <v>29</v>
      </c>
      <c r="D117" s="6">
        <v>1</v>
      </c>
      <c r="E117" s="7" t="s">
        <v>15</v>
      </c>
      <c r="F117" s="12" t="s">
        <v>21</v>
      </c>
    </row>
    <row r="118" spans="1:6" x14ac:dyDescent="0.7">
      <c r="A118" s="6">
        <v>33</v>
      </c>
      <c r="B118" s="8">
        <v>1418.2</v>
      </c>
      <c r="C118" s="8" t="s">
        <v>29</v>
      </c>
      <c r="D118" s="6">
        <v>1</v>
      </c>
      <c r="E118" s="7" t="s">
        <v>15</v>
      </c>
      <c r="F118" s="12" t="s">
        <v>21</v>
      </c>
    </row>
    <row r="119" spans="1:6" x14ac:dyDescent="0.7">
      <c r="A119" s="6">
        <v>34</v>
      </c>
      <c r="B119" s="8">
        <v>1420.72</v>
      </c>
      <c r="C119" s="8" t="s">
        <v>29</v>
      </c>
      <c r="D119" s="6">
        <v>1</v>
      </c>
      <c r="E119" s="7" t="s">
        <v>15</v>
      </c>
      <c r="F119" s="12" t="s">
        <v>21</v>
      </c>
    </row>
    <row r="120" spans="1:6" x14ac:dyDescent="0.7">
      <c r="A120" s="6">
        <v>35</v>
      </c>
      <c r="B120" s="8">
        <v>1423.45</v>
      </c>
      <c r="C120" s="8" t="s">
        <v>29</v>
      </c>
      <c r="D120" s="6">
        <v>1</v>
      </c>
      <c r="E120" s="7" t="s">
        <v>15</v>
      </c>
      <c r="F120" s="12" t="s">
        <v>21</v>
      </c>
    </row>
    <row r="121" spans="1:6" x14ac:dyDescent="0.7">
      <c r="A121" s="6">
        <v>36</v>
      </c>
      <c r="B121" s="8">
        <v>1425.4549999999999</v>
      </c>
      <c r="C121" s="8" t="s">
        <v>29</v>
      </c>
      <c r="D121" s="6">
        <v>1</v>
      </c>
      <c r="E121" s="7" t="s">
        <v>15</v>
      </c>
      <c r="F121" s="12" t="s">
        <v>21</v>
      </c>
    </row>
    <row r="122" spans="1:6" x14ac:dyDescent="0.7">
      <c r="A122" s="6">
        <v>38</v>
      </c>
      <c r="B122" s="8">
        <v>1426.8</v>
      </c>
      <c r="C122" s="8" t="s">
        <v>29</v>
      </c>
      <c r="D122" s="6">
        <v>1</v>
      </c>
      <c r="E122" s="7" t="s">
        <v>15</v>
      </c>
      <c r="F122" s="12" t="s">
        <v>21</v>
      </c>
    </row>
    <row r="123" spans="1:6" x14ac:dyDescent="0.7">
      <c r="A123" s="6">
        <v>39</v>
      </c>
      <c r="B123" s="8">
        <v>1428.3</v>
      </c>
      <c r="C123" s="8" t="s">
        <v>29</v>
      </c>
      <c r="D123" s="6">
        <v>1</v>
      </c>
      <c r="E123" s="11" t="s">
        <v>16</v>
      </c>
      <c r="F123" s="12" t="s">
        <v>21</v>
      </c>
    </row>
    <row r="124" spans="1:6" x14ac:dyDescent="0.7">
      <c r="A124" s="60" t="s">
        <v>35</v>
      </c>
      <c r="B124" s="60"/>
      <c r="C124" s="60"/>
      <c r="D124" s="17">
        <f>SUM(D3:D123)</f>
        <v>121</v>
      </c>
      <c r="E124" s="55"/>
      <c r="F124" s="55"/>
    </row>
    <row r="125" spans="1:6" ht="39.950000000000003" customHeight="1" x14ac:dyDescent="0.7">
      <c r="A125" s="60" t="s">
        <v>36</v>
      </c>
      <c r="B125" s="60"/>
      <c r="C125" s="60"/>
      <c r="D125" s="17">
        <f>180/9*2</f>
        <v>40</v>
      </c>
      <c r="E125" s="62" t="s">
        <v>37</v>
      </c>
      <c r="F125" s="62"/>
    </row>
    <row r="126" spans="1:6" ht="20.149999999999999" customHeight="1" x14ac:dyDescent="0.7">
      <c r="A126" s="61" t="s">
        <v>10</v>
      </c>
      <c r="B126" s="61"/>
      <c r="C126" s="61"/>
      <c r="D126" s="18">
        <f>D124*D125</f>
        <v>4840</v>
      </c>
      <c r="E126" s="59"/>
      <c r="F126" s="59"/>
    </row>
  </sheetData>
  <autoFilter ref="A2:F126" xr:uid="{7C24E569-7711-4803-8992-39C8FD7BA38D}"/>
  <mergeCells count="7">
    <mergeCell ref="E126:F126"/>
    <mergeCell ref="A1:F1"/>
    <mergeCell ref="A124:C124"/>
    <mergeCell ref="A125:C125"/>
    <mergeCell ref="A126:C126"/>
    <mergeCell ref="E124:F124"/>
    <mergeCell ref="E125:F125"/>
  </mergeCells>
  <phoneticPr fontId="7" type="noConversion"/>
  <printOptions horizontalCentered="1"/>
  <pageMargins left="0.47244094488188981" right="0.47244094488188981" top="0.47244094488188981" bottom="0.47244094488188981" header="0.19685039370078741" footer="0.19685039370078741"/>
  <pageSetup fitToHeight="6" orientation="portrait"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31B28-ADB4-4955-8870-554C31D49B9B}">
  <sheetPr>
    <pageSetUpPr fitToPage="1"/>
  </sheetPr>
  <dimension ref="A1"/>
  <sheetViews>
    <sheetView view="pageBreakPreview" zoomScale="85" zoomScaleNormal="100" zoomScaleSheetLayoutView="115" workbookViewId="0">
      <selection activeCell="D2" sqref="D2"/>
    </sheetView>
  </sheetViews>
  <sheetFormatPr defaultRowHeight="15.05" x14ac:dyDescent="0.3"/>
  <sheetData/>
  <printOptions horizontalCentered="1"/>
  <pageMargins left="0.70866141732283472" right="0.70866141732283472" top="0.74803149606299213" bottom="0.74803149606299213" header="0.31496062992125984" footer="0.31496062992125984"/>
  <pageSetup orientation="portrait" r:id="rId1"/>
  <headerFooter>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BOQ</vt:lpstr>
      <vt:lpstr>PKG-4</vt:lpstr>
      <vt:lpstr>Curve locations-JL</vt:lpstr>
      <vt:lpstr>Median Openings</vt:lpstr>
      <vt:lpstr>Drawing</vt:lpstr>
      <vt:lpstr>BOQ!Print_Area</vt:lpstr>
      <vt:lpstr>'Median Openings'!Print_Titles</vt:lpstr>
      <vt:lpstr>'PKG-4'!Print_Titles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Singh</dc:creator>
  <cp:lastModifiedBy>Sanjeev Kumar Sharma</cp:lastModifiedBy>
  <cp:lastPrinted>2026-02-13T16:08:50Z</cp:lastPrinted>
  <dcterms:created xsi:type="dcterms:W3CDTF">2015-06-05T18:17:20Z</dcterms:created>
  <dcterms:modified xsi:type="dcterms:W3CDTF">2026-02-13T16:09:13Z</dcterms:modified>
</cp:coreProperties>
</file>